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60" windowHeight="6420" activeTab="0"/>
  </bookViews>
  <sheets>
    <sheet name="1" sheetId="1" r:id="rId1"/>
    <sheet name="здр всі кекв" sheetId="2" r:id="rId2"/>
  </sheets>
  <definedNames>
    <definedName name="_xlnm.Print_Titles" localSheetId="0">'1'!$A:$B</definedName>
    <definedName name="_xlnm.Print_Titles" localSheetId="1">'здр всі кекв'!$A:$B</definedName>
    <definedName name="_xlnm.Print_Area" localSheetId="0">'1'!$A$1:$AD$37</definedName>
    <definedName name="_xlnm.Print_Area" localSheetId="1">'здр всі кекв'!$A$1:$AD$37</definedName>
  </definedNames>
  <calcPr fullCalcOnLoad="1"/>
</workbook>
</file>

<file path=xl/sharedStrings.xml><?xml version="1.0" encoding="utf-8"?>
<sst xmlns="http://schemas.openxmlformats.org/spreadsheetml/2006/main" count="140" uniqueCount="43">
  <si>
    <t>№</t>
  </si>
  <si>
    <t>Інші видатки</t>
  </si>
  <si>
    <t>Профінансовано</t>
  </si>
  <si>
    <t>Залишок</t>
  </si>
  <si>
    <t>в тому числі</t>
  </si>
  <si>
    <t>ІНФОРМАЦІЯ</t>
  </si>
  <si>
    <t>Відсоток фінансування</t>
  </si>
  <si>
    <t>Обласна рада</t>
  </si>
  <si>
    <t>Назва головного розпорядника</t>
  </si>
  <si>
    <t>Головне управління економіки</t>
  </si>
  <si>
    <t>ВСЬОГО по соціально-культурній сфері</t>
  </si>
  <si>
    <t>РАЗОМ</t>
  </si>
  <si>
    <t>ВСЬОГО по органах влади</t>
  </si>
  <si>
    <t>Служба у справах дітей</t>
  </si>
  <si>
    <t>Управління міжнародного співробітництва та євроінтеграції</t>
  </si>
  <si>
    <t>в т.ч. заклади культури</t>
  </si>
  <si>
    <t>госп.розрахункові</t>
  </si>
  <si>
    <t>громад.організації</t>
  </si>
  <si>
    <t>Всього видатки загального фонду</t>
  </si>
  <si>
    <t>Зарплата з нарахуваннями (2110,2120)</t>
  </si>
  <si>
    <t>Інші захищенні статті(2220,2230,2700)</t>
  </si>
  <si>
    <t>Енергоносії (2270)</t>
  </si>
  <si>
    <t>Всього видатки спеціального фонду за рахунок, що передаються із загального фонду (капітальні видатки)</t>
  </si>
  <si>
    <t>в т.ч заклади з прямим фінансуванням</t>
  </si>
  <si>
    <t>Управління у справах національностей та релігій</t>
  </si>
  <si>
    <t>медична субвенція</t>
  </si>
  <si>
    <t>Управління культури і мистецтв</t>
  </si>
  <si>
    <t>Всього видатки загальний та спеціальний (за рахунок коштів, що передаються із загального)</t>
  </si>
  <si>
    <t>освітня субвенція</t>
  </si>
  <si>
    <t>Департамент освіти і науки</t>
  </si>
  <si>
    <t>Департамент соціальної та молодіжної політики</t>
  </si>
  <si>
    <t>оздоровлення</t>
  </si>
  <si>
    <t>Управління фізичної культури та спорту</t>
  </si>
  <si>
    <t>в т.ч.заклади соц.забезпечення, молодіжної політики, реалізація програм та заходів тощо</t>
  </si>
  <si>
    <t>Додаткова дотація</t>
  </si>
  <si>
    <t>інші субвенції з державного бюджету в галузі освіти</t>
  </si>
  <si>
    <t xml:space="preserve">інша субвенція </t>
  </si>
  <si>
    <t>Департамент охорони здоров"я ОДА</t>
  </si>
  <si>
    <t>залишок медичної субвенції станом на 01.01.2019</t>
  </si>
  <si>
    <t>залишок додаткової дотації</t>
  </si>
  <si>
    <r>
      <t>про фінансування головних розпорядників коштів обласного бюджету (соціально-культурна сфера та органи управління) станом на 28</t>
    </r>
    <r>
      <rPr>
        <b/>
        <sz val="12"/>
        <color indexed="10"/>
        <rFont val="Arial Cyr"/>
        <family val="0"/>
      </rPr>
      <t>.12.2019</t>
    </r>
    <r>
      <rPr>
        <b/>
        <sz val="12"/>
        <rFont val="Arial Cyr"/>
        <family val="0"/>
      </rPr>
      <t>, відповідно до поданих ними заявок на фінансування та зареєстрованих підвідомчими бюджетними установами та закладами фінансових зобов"язань в органах Державного казначейства України у Вінницькій області по загальному та спеціальному (за рахунок коштів, що передаються із загального фонду) фондах (тис. грн.)</t>
    </r>
  </si>
  <si>
    <t>Кредити за січень-грудень</t>
  </si>
  <si>
    <t>за рахунок стаб.дотації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</si>
</sst>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#,##0.0"/>
    <numFmt numFmtId="200" formatCode="0.00000"/>
    <numFmt numFmtId="201" formatCode="#,##0.000"/>
    <numFmt numFmtId="202" formatCode="#,##0.0000"/>
    <numFmt numFmtId="203" formatCode="0.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2"/>
      <color indexed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9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196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96" fontId="2" fillId="0" borderId="0" xfId="0" applyNumberFormat="1" applyFont="1" applyFill="1" applyAlignment="1">
      <alignment horizontal="center" vertical="center" wrapText="1"/>
    </xf>
    <xf numFmtId="196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96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97" fontId="3" fillId="0" borderId="0" xfId="0" applyNumberFormat="1" applyFont="1" applyFill="1" applyAlignment="1">
      <alignment horizontal="center" vertical="center" wrapText="1"/>
    </xf>
    <xf numFmtId="199" fontId="5" fillId="0" borderId="10" xfId="0" applyNumberFormat="1" applyFont="1" applyFill="1" applyBorder="1" applyAlignment="1">
      <alignment horizontal="center" vertical="center" wrapText="1"/>
    </xf>
    <xf numFmtId="199" fontId="8" fillId="0" borderId="10" xfId="0" applyNumberFormat="1" applyFont="1" applyFill="1" applyBorder="1" applyAlignment="1">
      <alignment horizontal="center" vertical="center" wrapText="1"/>
    </xf>
    <xf numFmtId="199" fontId="9" fillId="0" borderId="10" xfId="0" applyNumberFormat="1" applyFont="1" applyFill="1" applyBorder="1" applyAlignment="1">
      <alignment horizontal="center" vertical="center" wrapText="1"/>
    </xf>
    <xf numFmtId="199" fontId="2" fillId="0" borderId="10" xfId="0" applyNumberFormat="1" applyFont="1" applyFill="1" applyBorder="1" applyAlignment="1">
      <alignment horizontal="center" vertical="center" wrapText="1"/>
    </xf>
    <xf numFmtId="199" fontId="10" fillId="0" borderId="10" xfId="0" applyNumberFormat="1" applyFont="1" applyFill="1" applyBorder="1" applyAlignment="1">
      <alignment horizontal="center" vertical="center" wrapText="1"/>
    </xf>
    <xf numFmtId="199" fontId="11" fillId="0" borderId="10" xfId="0" applyNumberFormat="1" applyFont="1" applyFill="1" applyBorder="1" applyAlignment="1">
      <alignment horizontal="center" vertical="center" wrapText="1"/>
    </xf>
    <xf numFmtId="199" fontId="1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99" fontId="0" fillId="0" borderId="10" xfId="0" applyNumberFormat="1" applyFont="1" applyFill="1" applyBorder="1" applyAlignment="1">
      <alignment horizontal="center" vertical="center" wrapText="1"/>
    </xf>
    <xf numFmtId="196" fontId="0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199" fontId="0" fillId="33" borderId="10" xfId="0" applyNumberFormat="1" applyFont="1" applyFill="1" applyBorder="1" applyAlignment="1">
      <alignment horizontal="center" vertical="center" wrapText="1"/>
    </xf>
    <xf numFmtId="199" fontId="5" fillId="33" borderId="10" xfId="0" applyNumberFormat="1" applyFont="1" applyFill="1" applyBorder="1" applyAlignment="1">
      <alignment horizontal="center" vertical="center" wrapText="1"/>
    </xf>
    <xf numFmtId="196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>
      <alignment horizontal="center" vertical="center" wrapText="1"/>
    </xf>
    <xf numFmtId="199" fontId="3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96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99" fontId="14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99" fontId="0" fillId="33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9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AR760"/>
  <sheetViews>
    <sheetView tabSelected="1" view="pageBreakPreview" zoomScale="75" zoomScaleNormal="8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V16384"/>
    </sheetView>
  </sheetViews>
  <sheetFormatPr defaultColWidth="9.00390625" defaultRowHeight="12.75"/>
  <cols>
    <col min="1" max="1" width="3.625" style="5" bestFit="1" customWidth="1"/>
    <col min="2" max="2" width="45.75390625" style="5" customWidth="1"/>
    <col min="3" max="3" width="14.625" style="5" customWidth="1"/>
    <col min="4" max="4" width="15.00390625" style="5" customWidth="1"/>
    <col min="5" max="5" width="12.875" style="5" customWidth="1"/>
    <col min="6" max="6" width="14.625" style="5" customWidth="1"/>
    <col min="7" max="7" width="15.875" style="34" customWidth="1"/>
    <col min="8" max="8" width="14.375" style="34" customWidth="1"/>
    <col min="9" max="9" width="12.00390625" style="34" customWidth="1"/>
    <col min="10" max="10" width="14.75390625" style="34" customWidth="1"/>
    <col min="11" max="11" width="12.875" style="34" customWidth="1"/>
    <col min="12" max="12" width="14.00390625" style="34" customWidth="1"/>
    <col min="13" max="13" width="13.125" style="34" customWidth="1"/>
    <col min="14" max="14" width="13.25390625" style="34" customWidth="1"/>
    <col min="15" max="15" width="14.75390625" style="34" customWidth="1"/>
    <col min="16" max="16" width="14.875" style="34" customWidth="1"/>
    <col min="17" max="17" width="11.875" style="34" customWidth="1"/>
    <col min="18" max="18" width="11.625" style="34" customWidth="1"/>
    <col min="19" max="19" width="14.375" style="34" customWidth="1"/>
    <col min="20" max="20" width="13.375" style="34" customWidth="1"/>
    <col min="21" max="21" width="12.625" style="34" customWidth="1"/>
    <col min="22" max="22" width="13.25390625" style="34" customWidth="1"/>
    <col min="23" max="23" width="14.125" style="34" customWidth="1"/>
    <col min="24" max="24" width="14.00390625" style="34" customWidth="1"/>
    <col min="25" max="25" width="11.375" style="34" customWidth="1"/>
    <col min="26" max="26" width="15.375" style="34" customWidth="1"/>
    <col min="27" max="27" width="13.875" style="34" customWidth="1"/>
    <col min="28" max="28" width="14.25390625" style="34" customWidth="1"/>
    <col min="29" max="29" width="14.625" style="34" customWidth="1"/>
    <col min="30" max="30" width="14.00390625" style="34" customWidth="1"/>
    <col min="31" max="32" width="9.125" style="34" customWidth="1"/>
    <col min="33" max="33" width="9.75390625" style="34" bestFit="1" customWidth="1"/>
    <col min="34" max="16384" width="9.125" style="34" customWidth="1"/>
  </cols>
  <sheetData>
    <row r="2" spans="2:22" ht="22.5" customHeight="1">
      <c r="B2" s="14"/>
      <c r="C2" s="59" t="s">
        <v>5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/>
      <c r="P2" s="3"/>
      <c r="Q2" s="3"/>
      <c r="R2" s="15"/>
      <c r="S2" s="4"/>
      <c r="T2" s="4"/>
      <c r="U2" s="4"/>
      <c r="V2" s="4"/>
    </row>
    <row r="3" spans="2:22" ht="72.75" customHeight="1">
      <c r="B3" s="4"/>
      <c r="C3" s="59" t="s">
        <v>40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/>
      <c r="P3" s="3"/>
      <c r="Q3" s="3"/>
      <c r="R3" s="3"/>
      <c r="S3" s="3"/>
      <c r="T3" s="4"/>
      <c r="U3" s="4"/>
      <c r="V3" s="4"/>
    </row>
    <row r="4" spans="1:30" s="5" customFormat="1" ht="36" customHeight="1">
      <c r="A4" s="55" t="s">
        <v>0</v>
      </c>
      <c r="B4" s="55" t="s">
        <v>8</v>
      </c>
      <c r="C4" s="55" t="s">
        <v>27</v>
      </c>
      <c r="D4" s="55"/>
      <c r="E4" s="55"/>
      <c r="F4" s="55"/>
      <c r="G4" s="55" t="s">
        <v>18</v>
      </c>
      <c r="H4" s="55"/>
      <c r="I4" s="55"/>
      <c r="J4" s="55"/>
      <c r="K4" s="55" t="s">
        <v>4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 t="s">
        <v>22</v>
      </c>
      <c r="AB4" s="55"/>
      <c r="AC4" s="55"/>
      <c r="AD4" s="55"/>
    </row>
    <row r="5" spans="1:30" s="5" customFormat="1" ht="24" customHeight="1">
      <c r="A5" s="55"/>
      <c r="B5" s="55"/>
      <c r="C5" s="56" t="s">
        <v>41</v>
      </c>
      <c r="D5" s="58" t="s">
        <v>2</v>
      </c>
      <c r="E5" s="58" t="s">
        <v>6</v>
      </c>
      <c r="F5" s="58" t="s">
        <v>3</v>
      </c>
      <c r="G5" s="56" t="s">
        <v>41</v>
      </c>
      <c r="H5" s="58" t="s">
        <v>2</v>
      </c>
      <c r="I5" s="58" t="s">
        <v>6</v>
      </c>
      <c r="J5" s="58" t="s">
        <v>3</v>
      </c>
      <c r="K5" s="53" t="s">
        <v>19</v>
      </c>
      <c r="L5" s="53"/>
      <c r="M5" s="53"/>
      <c r="N5" s="54"/>
      <c r="O5" s="53" t="s">
        <v>20</v>
      </c>
      <c r="P5" s="53"/>
      <c r="Q5" s="53"/>
      <c r="R5" s="54"/>
      <c r="S5" s="53" t="s">
        <v>21</v>
      </c>
      <c r="T5" s="53"/>
      <c r="U5" s="53"/>
      <c r="V5" s="54"/>
      <c r="W5" s="53" t="s">
        <v>1</v>
      </c>
      <c r="X5" s="53"/>
      <c r="Y5" s="53"/>
      <c r="Z5" s="54"/>
      <c r="AA5" s="56" t="s">
        <v>41</v>
      </c>
      <c r="AB5" s="58" t="s">
        <v>2</v>
      </c>
      <c r="AC5" s="58" t="s">
        <v>6</v>
      </c>
      <c r="AD5" s="58" t="s">
        <v>3</v>
      </c>
    </row>
    <row r="6" spans="1:30" s="5" customFormat="1" ht="59.25" customHeight="1">
      <c r="A6" s="55"/>
      <c r="B6" s="55"/>
      <c r="C6" s="57"/>
      <c r="D6" s="58"/>
      <c r="E6" s="58"/>
      <c r="F6" s="58"/>
      <c r="G6" s="57"/>
      <c r="H6" s="58"/>
      <c r="I6" s="58"/>
      <c r="J6" s="58"/>
      <c r="K6" s="6" t="s">
        <v>41</v>
      </c>
      <c r="L6" s="1" t="s">
        <v>2</v>
      </c>
      <c r="M6" s="1" t="s">
        <v>6</v>
      </c>
      <c r="N6" s="1" t="s">
        <v>3</v>
      </c>
      <c r="O6" s="6" t="s">
        <v>41</v>
      </c>
      <c r="P6" s="1" t="s">
        <v>2</v>
      </c>
      <c r="Q6" s="1" t="s">
        <v>6</v>
      </c>
      <c r="R6" s="1" t="s">
        <v>3</v>
      </c>
      <c r="S6" s="6" t="s">
        <v>41</v>
      </c>
      <c r="T6" s="1" t="s">
        <v>2</v>
      </c>
      <c r="U6" s="1" t="s">
        <v>6</v>
      </c>
      <c r="V6" s="1" t="s">
        <v>3</v>
      </c>
      <c r="W6" s="6" t="s">
        <v>41</v>
      </c>
      <c r="X6" s="1" t="s">
        <v>2</v>
      </c>
      <c r="Y6" s="1" t="s">
        <v>6</v>
      </c>
      <c r="Z6" s="1" t="s">
        <v>3</v>
      </c>
      <c r="AA6" s="57"/>
      <c r="AB6" s="58"/>
      <c r="AC6" s="58"/>
      <c r="AD6" s="58"/>
    </row>
    <row r="7" spans="1:35" ht="34.5" customHeight="1">
      <c r="A7" s="2">
        <v>1</v>
      </c>
      <c r="B7" s="7" t="s">
        <v>29</v>
      </c>
      <c r="C7" s="35">
        <f aca="true" t="shared" si="0" ref="C7:D10">G7+AA7</f>
        <v>915249.3213</v>
      </c>
      <c r="D7" s="35">
        <f>H7+AB7</f>
        <v>885726.8624699999</v>
      </c>
      <c r="E7" s="35">
        <f>D7/C7*100</f>
        <v>96.7743806913654</v>
      </c>
      <c r="F7" s="25">
        <f aca="true" t="shared" si="1" ref="F7:F19">C7-D7</f>
        <v>29522.458830000018</v>
      </c>
      <c r="G7" s="35">
        <v>855967.453</v>
      </c>
      <c r="H7" s="35">
        <v>834252.86206</v>
      </c>
      <c r="I7" s="35">
        <f>H7/G7*100</f>
        <v>97.46315226544017</v>
      </c>
      <c r="J7" s="25">
        <f aca="true" t="shared" si="2" ref="J7:J19">G7-H7</f>
        <v>21714.590940000024</v>
      </c>
      <c r="K7" s="35">
        <v>509947.559</v>
      </c>
      <c r="L7" s="35">
        <v>491843.87955</v>
      </c>
      <c r="M7" s="35">
        <f>L7/K7*100</f>
        <v>96.44989388997153</v>
      </c>
      <c r="N7" s="25">
        <f aca="true" t="shared" si="3" ref="N7:N19">K7-L7</f>
        <v>18103.679449999996</v>
      </c>
      <c r="O7" s="35">
        <v>70273.4</v>
      </c>
      <c r="P7" s="35">
        <v>70134.16579</v>
      </c>
      <c r="Q7" s="35">
        <f>P7/O7*100</f>
        <v>99.80186783334804</v>
      </c>
      <c r="R7" s="25">
        <f aca="true" t="shared" si="4" ref="R7:R19">O7-P7</f>
        <v>139.23420999999507</v>
      </c>
      <c r="S7" s="35">
        <v>51882.7</v>
      </c>
      <c r="T7" s="35">
        <v>50947.95855</v>
      </c>
      <c r="U7" s="35">
        <f>T7/S7*100</f>
        <v>98.19835619580324</v>
      </c>
      <c r="V7" s="25">
        <f aca="true" t="shared" si="5" ref="V7:V19">S7-T7</f>
        <v>934.7414499999941</v>
      </c>
      <c r="W7" s="35">
        <f aca="true" t="shared" si="6" ref="W7:X10">G7-K7-O7-S7</f>
        <v>223863.79399999994</v>
      </c>
      <c r="X7" s="35">
        <f t="shared" si="6"/>
        <v>221326.85816999993</v>
      </c>
      <c r="Y7" s="35">
        <f aca="true" t="shared" si="7" ref="Y7:Y19">X7/W7*100</f>
        <v>98.8667502749462</v>
      </c>
      <c r="Z7" s="25">
        <f aca="true" t="shared" si="8" ref="Z7:Z19">W7-X7</f>
        <v>2536.935830000002</v>
      </c>
      <c r="AA7" s="35">
        <v>59281.8683</v>
      </c>
      <c r="AB7" s="35">
        <v>51474.00041</v>
      </c>
      <c r="AC7" s="35">
        <f>AB7/AA7*100</f>
        <v>86.82924794055454</v>
      </c>
      <c r="AD7" s="25">
        <f aca="true" t="shared" si="9" ref="AD7:AD19">AA7-AB7</f>
        <v>7807.867890000001</v>
      </c>
      <c r="AE7" s="36"/>
      <c r="AF7" s="36"/>
      <c r="AG7" s="36"/>
      <c r="AH7" s="36"/>
      <c r="AI7" s="36"/>
    </row>
    <row r="8" spans="1:35" ht="34.5" customHeight="1">
      <c r="A8" s="2"/>
      <c r="B8" s="37" t="s">
        <v>23</v>
      </c>
      <c r="C8" s="35">
        <f>C7-C9-C10-C11</f>
        <v>376121.55899999983</v>
      </c>
      <c r="D8" s="35">
        <f>D7-D9-D10-D11</f>
        <v>376060.4489099999</v>
      </c>
      <c r="E8" s="35">
        <f>D8/C8*100</f>
        <v>99.98375256920598</v>
      </c>
      <c r="F8" s="25">
        <f t="shared" si="1"/>
        <v>61.110089999914635</v>
      </c>
      <c r="G8" s="35">
        <f>G7-G9-G10-G11</f>
        <v>364581.6589999999</v>
      </c>
      <c r="H8" s="35">
        <f>H7-H9-H10-H11</f>
        <v>364521.01343999995</v>
      </c>
      <c r="I8" s="35">
        <f>H8/G8*100</f>
        <v>99.9833657128649</v>
      </c>
      <c r="J8" s="25">
        <f t="shared" si="2"/>
        <v>60.645559999975376</v>
      </c>
      <c r="K8" s="35">
        <f>K7-K9-K10-K11</f>
        <v>230526.959</v>
      </c>
      <c r="L8" s="35">
        <f>L7-L9-L10-L11</f>
        <v>230524.84287000005</v>
      </c>
      <c r="M8" s="35">
        <f>L8/K8*100</f>
        <v>99.9990820466252</v>
      </c>
      <c r="N8" s="25">
        <f t="shared" si="3"/>
        <v>2.1161299999512266</v>
      </c>
      <c r="O8" s="35">
        <f>O7-O9-O10-O11</f>
        <v>40649.49999999999</v>
      </c>
      <c r="P8" s="35">
        <f>P7-P9-P10-P11</f>
        <v>40648.81639</v>
      </c>
      <c r="Q8" s="35">
        <f>P8/O8*100</f>
        <v>99.9983182818977</v>
      </c>
      <c r="R8" s="25">
        <f t="shared" si="4"/>
        <v>0.6836099999927683</v>
      </c>
      <c r="S8" s="35">
        <f>S7-S9-S10-S11</f>
        <v>30048.299999999996</v>
      </c>
      <c r="T8" s="35">
        <f>T7-T9-T10-T11</f>
        <v>29997.829830000002</v>
      </c>
      <c r="U8" s="35">
        <f>T8/S8*100</f>
        <v>99.83203652120089</v>
      </c>
      <c r="V8" s="25">
        <f t="shared" si="5"/>
        <v>50.47016999999323</v>
      </c>
      <c r="W8" s="35">
        <f t="shared" si="6"/>
        <v>63356.89999999993</v>
      </c>
      <c r="X8" s="35">
        <f>X7-X9-X10-X11</f>
        <v>63349.52434999994</v>
      </c>
      <c r="Y8" s="35">
        <f t="shared" si="7"/>
        <v>99.98835856867998</v>
      </c>
      <c r="Z8" s="25">
        <f t="shared" si="8"/>
        <v>7.375649999987218</v>
      </c>
      <c r="AA8" s="35">
        <f>AA7-AA9-AA10-AA11</f>
        <v>11539.900000000001</v>
      </c>
      <c r="AB8" s="35">
        <f>AB7-AB9-AB10-AB11</f>
        <v>11539.435469999999</v>
      </c>
      <c r="AC8" s="35">
        <f>AB8/AA8*100</f>
        <v>99.9959745751696</v>
      </c>
      <c r="AD8" s="25">
        <f t="shared" si="9"/>
        <v>0.46453000000292377</v>
      </c>
      <c r="AE8" s="36"/>
      <c r="AF8" s="36"/>
      <c r="AG8" s="36"/>
      <c r="AH8" s="36"/>
      <c r="AI8" s="36"/>
    </row>
    <row r="9" spans="1:35" ht="34.5" customHeight="1">
      <c r="A9" s="2"/>
      <c r="B9" s="37" t="s">
        <v>28</v>
      </c>
      <c r="C9" s="35">
        <f t="shared" si="0"/>
        <v>273014.3773</v>
      </c>
      <c r="D9" s="35">
        <f t="shared" si="0"/>
        <v>253049.51633</v>
      </c>
      <c r="E9" s="35">
        <f>D9/C9*100</f>
        <v>92.68724923300954</v>
      </c>
      <c r="F9" s="25">
        <f t="shared" si="1"/>
        <v>19964.86096999998</v>
      </c>
      <c r="G9" s="35">
        <v>234645.5</v>
      </c>
      <c r="H9" s="35">
        <v>215714.14485</v>
      </c>
      <c r="I9" s="35">
        <f>H9/G9*100</f>
        <v>91.93193342723386</v>
      </c>
      <c r="J9" s="25">
        <f t="shared" si="2"/>
        <v>18931.35514999999</v>
      </c>
      <c r="K9" s="35">
        <v>208865.9</v>
      </c>
      <c r="L9" s="35">
        <v>191335.00014</v>
      </c>
      <c r="M9" s="35">
        <f>L9/K9*100</f>
        <v>91.60662422156992</v>
      </c>
      <c r="N9" s="25">
        <f>K9-L9</f>
        <v>17530.899860000005</v>
      </c>
      <c r="O9" s="35"/>
      <c r="P9" s="35"/>
      <c r="Q9" s="35" t="e">
        <f>P9/O9*100</f>
        <v>#DIV/0!</v>
      </c>
      <c r="R9" s="25">
        <f t="shared" si="4"/>
        <v>0</v>
      </c>
      <c r="S9" s="35"/>
      <c r="T9" s="35"/>
      <c r="U9" s="35" t="e">
        <f>T9/S9*100</f>
        <v>#DIV/0!</v>
      </c>
      <c r="V9" s="25">
        <f t="shared" si="5"/>
        <v>0</v>
      </c>
      <c r="W9" s="35">
        <f t="shared" si="6"/>
        <v>25779.600000000006</v>
      </c>
      <c r="X9" s="35">
        <f t="shared" si="6"/>
        <v>24379.144710000022</v>
      </c>
      <c r="Y9" s="35">
        <f t="shared" si="7"/>
        <v>94.56758332169629</v>
      </c>
      <c r="Z9" s="25">
        <f t="shared" si="8"/>
        <v>1400.4552899999835</v>
      </c>
      <c r="AA9" s="35">
        <v>38368.8773</v>
      </c>
      <c r="AB9" s="35">
        <v>37335.37148</v>
      </c>
      <c r="AC9" s="35">
        <f>AB9/AA9*100</f>
        <v>97.30639546234521</v>
      </c>
      <c r="AD9" s="25">
        <f t="shared" si="9"/>
        <v>1033.5058199999985</v>
      </c>
      <c r="AE9" s="36"/>
      <c r="AF9" s="36"/>
      <c r="AG9" s="36"/>
      <c r="AH9" s="36"/>
      <c r="AI9" s="36"/>
    </row>
    <row r="10" spans="1:35" ht="34.5" customHeight="1">
      <c r="A10" s="2"/>
      <c r="B10" s="37" t="s">
        <v>34</v>
      </c>
      <c r="C10" s="35">
        <f t="shared" si="0"/>
        <v>252961.094</v>
      </c>
      <c r="D10" s="35">
        <f t="shared" si="0"/>
        <v>251188.57644</v>
      </c>
      <c r="E10" s="35">
        <f>D10/C10*100</f>
        <v>99.29929242004306</v>
      </c>
      <c r="F10" s="25">
        <f t="shared" si="1"/>
        <v>1772.5175600000075</v>
      </c>
      <c r="G10" s="35">
        <v>252961.094</v>
      </c>
      <c r="H10" s="35">
        <v>251188.57644</v>
      </c>
      <c r="I10" s="35">
        <f>H10/G10*100</f>
        <v>99.29929242004306</v>
      </c>
      <c r="J10" s="25">
        <f t="shared" si="2"/>
        <v>1772.5175600000075</v>
      </c>
      <c r="K10" s="35">
        <v>69065.9</v>
      </c>
      <c r="L10" s="35">
        <v>68904.91137</v>
      </c>
      <c r="M10" s="35">
        <f>L10/K10*100</f>
        <v>99.76690576681113</v>
      </c>
      <c r="N10" s="25">
        <f t="shared" si="3"/>
        <v>160.98862999999255</v>
      </c>
      <c r="O10" s="35">
        <v>29623.9</v>
      </c>
      <c r="P10" s="35">
        <v>29485.3494</v>
      </c>
      <c r="Q10" s="35">
        <f>P10/O10*100</f>
        <v>99.53230128376075</v>
      </c>
      <c r="R10" s="25">
        <f t="shared" si="4"/>
        <v>138.5506000000023</v>
      </c>
      <c r="S10" s="35">
        <v>21834.4</v>
      </c>
      <c r="T10" s="35">
        <v>20950.12872</v>
      </c>
      <c r="U10" s="35">
        <f>T10/S10*100</f>
        <v>95.95010039204192</v>
      </c>
      <c r="V10" s="25">
        <f t="shared" si="5"/>
        <v>884.2712800000008</v>
      </c>
      <c r="W10" s="35">
        <f t="shared" si="6"/>
        <v>132436.89400000003</v>
      </c>
      <c r="X10" s="35">
        <f t="shared" si="6"/>
        <v>131848.18694999997</v>
      </c>
      <c r="Y10" s="35">
        <f t="shared" si="7"/>
        <v>99.55548108067224</v>
      </c>
      <c r="Z10" s="25">
        <f t="shared" si="8"/>
        <v>588.7070500000555</v>
      </c>
      <c r="AA10" s="35"/>
      <c r="AB10" s="35"/>
      <c r="AC10" s="35" t="e">
        <f>AB10/AA10*100</f>
        <v>#DIV/0!</v>
      </c>
      <c r="AD10" s="25">
        <f t="shared" si="9"/>
        <v>0</v>
      </c>
      <c r="AE10" s="36"/>
      <c r="AF10" s="36"/>
      <c r="AG10" s="36"/>
      <c r="AH10" s="36"/>
      <c r="AI10" s="36"/>
    </row>
    <row r="11" spans="1:44" ht="34.5" customHeight="1">
      <c r="A11" s="2"/>
      <c r="B11" s="37" t="s">
        <v>35</v>
      </c>
      <c r="C11" s="35">
        <f>G11+AA11</f>
        <v>13152.291000000001</v>
      </c>
      <c r="D11" s="35">
        <f>H11+AB11</f>
        <v>5428.32079</v>
      </c>
      <c r="E11" s="35">
        <f>D11/C11*100</f>
        <v>41.27281543572903</v>
      </c>
      <c r="F11" s="25">
        <f t="shared" si="1"/>
        <v>7723.970210000001</v>
      </c>
      <c r="G11" s="35">
        <v>3779.2</v>
      </c>
      <c r="H11" s="35">
        <v>2829.12733</v>
      </c>
      <c r="I11" s="35">
        <f>H11/G11*100</f>
        <v>74.86048184801017</v>
      </c>
      <c r="J11" s="25">
        <f t="shared" si="2"/>
        <v>950.07267</v>
      </c>
      <c r="K11" s="35">
        <v>1488.8</v>
      </c>
      <c r="L11" s="35">
        <v>1079.12517</v>
      </c>
      <c r="M11" s="35">
        <f>L11/K11*100</f>
        <v>72.48288353036003</v>
      </c>
      <c r="N11" s="25">
        <f t="shared" si="3"/>
        <v>409.67482999999993</v>
      </c>
      <c r="O11" s="35"/>
      <c r="P11" s="35"/>
      <c r="Q11" s="35" t="e">
        <f>P11/O11*100</f>
        <v>#DIV/0!</v>
      </c>
      <c r="R11" s="25">
        <f t="shared" si="4"/>
        <v>0</v>
      </c>
      <c r="S11" s="35"/>
      <c r="T11" s="35"/>
      <c r="U11" s="35" t="e">
        <f>T11/S11*100</f>
        <v>#DIV/0!</v>
      </c>
      <c r="V11" s="25">
        <f t="shared" si="5"/>
        <v>0</v>
      </c>
      <c r="W11" s="35">
        <f aca="true" t="shared" si="10" ref="W11:X19">G11-K11-O11-S11</f>
        <v>2290.3999999999996</v>
      </c>
      <c r="X11" s="35">
        <f t="shared" si="10"/>
        <v>1750.0021599999998</v>
      </c>
      <c r="Y11" s="35">
        <f t="shared" si="7"/>
        <v>76.40596227733147</v>
      </c>
      <c r="Z11" s="25">
        <f t="shared" si="8"/>
        <v>540.3978399999999</v>
      </c>
      <c r="AA11" s="35">
        <v>9373.091</v>
      </c>
      <c r="AB11" s="35">
        <v>2599.19346</v>
      </c>
      <c r="AC11" s="35">
        <f>AB11/AA11*100</f>
        <v>27.73037688421034</v>
      </c>
      <c r="AD11" s="25">
        <f t="shared" si="9"/>
        <v>6773.89754</v>
      </c>
      <c r="AE11" s="35"/>
      <c r="AF11" s="36"/>
      <c r="AG11" s="36"/>
      <c r="AH11" s="35"/>
      <c r="AI11" s="35"/>
      <c r="AJ11" s="35"/>
      <c r="AK11" s="35"/>
      <c r="AL11" s="25"/>
      <c r="AM11" s="35"/>
      <c r="AN11" s="35"/>
      <c r="AO11" s="35"/>
      <c r="AP11" s="35"/>
      <c r="AQ11" s="35"/>
      <c r="AR11" s="25"/>
    </row>
    <row r="12" spans="1:35" ht="38.25" customHeight="1">
      <c r="A12" s="2">
        <v>2</v>
      </c>
      <c r="B12" s="7" t="s">
        <v>37</v>
      </c>
      <c r="C12" s="35">
        <f>C13+C14+C15+C19+C16+C17+C18</f>
        <v>1652638.1999999997</v>
      </c>
      <c r="D12" s="35">
        <f>D13+D14+D15+D19+D16+D17+D18</f>
        <v>1629357.7</v>
      </c>
      <c r="E12" s="35">
        <f aca="true" t="shared" si="11" ref="E12:E19">D12/C12*100</f>
        <v>98.59131296856143</v>
      </c>
      <c r="F12" s="25">
        <f t="shared" si="1"/>
        <v>23280.499999999767</v>
      </c>
      <c r="G12" s="35">
        <f>G13+G14+G15+G19+G16+G17+G18</f>
        <v>1551021.4</v>
      </c>
      <c r="H12" s="35">
        <f>H13+H14+H15+H19+H16+H17+H18</f>
        <v>1527775.9999999998</v>
      </c>
      <c r="I12" s="35">
        <f aca="true" t="shared" si="12" ref="I12:I19">H12/G12*100</f>
        <v>98.50128437944183</v>
      </c>
      <c r="J12" s="25">
        <f t="shared" si="2"/>
        <v>23245.40000000014</v>
      </c>
      <c r="K12" s="35">
        <f>K13+K14+K15+K19+K16+K17+K18</f>
        <v>6673.7</v>
      </c>
      <c r="L12" s="35">
        <f>L13+L14+L15+L19+L16+L17+L18</f>
        <v>6668.7</v>
      </c>
      <c r="M12" s="35">
        <f aca="true" t="shared" si="13" ref="M12:M19">L12/K12*100</f>
        <v>99.9250790416111</v>
      </c>
      <c r="N12" s="25">
        <f t="shared" si="3"/>
        <v>5</v>
      </c>
      <c r="O12" s="35">
        <f>O13+O14+O15+O19+O16+O17+O18</f>
        <v>0</v>
      </c>
      <c r="P12" s="35">
        <f>P13+P14+P15+P19+P16+P17</f>
        <v>0</v>
      </c>
      <c r="Q12" s="35" t="e">
        <f>Q13+Q14+Q15+Q19+Q16+Q17</f>
        <v>#DIV/0!</v>
      </c>
      <c r="R12" s="25">
        <f t="shared" si="4"/>
        <v>0</v>
      </c>
      <c r="S12" s="35">
        <f>S13+S14+S15+S19+S16+S17+S18</f>
        <v>532.1</v>
      </c>
      <c r="T12" s="35">
        <f>T13+T14+T15+T19+T16+T17+T18</f>
        <v>523.6</v>
      </c>
      <c r="U12" s="35">
        <f aca="true" t="shared" si="14" ref="U12:U19">T12/S12*100</f>
        <v>98.40255591054313</v>
      </c>
      <c r="V12" s="25">
        <f t="shared" si="5"/>
        <v>8.5</v>
      </c>
      <c r="W12" s="35">
        <f t="shared" si="10"/>
        <v>1543815.5999999999</v>
      </c>
      <c r="X12" s="35">
        <f t="shared" si="10"/>
        <v>1520583.6999999997</v>
      </c>
      <c r="Y12" s="35">
        <f t="shared" si="7"/>
        <v>98.49516354155249</v>
      </c>
      <c r="Z12" s="25">
        <f t="shared" si="8"/>
        <v>23231.90000000014</v>
      </c>
      <c r="AA12" s="35">
        <f>AA13+AA14+AA15+AA19+AA16+AA17+AA18</f>
        <v>101616.8</v>
      </c>
      <c r="AB12" s="35">
        <f>AB13+AB14+AB15+AB19+AB16+AB17+AB18</f>
        <v>101581.7</v>
      </c>
      <c r="AC12" s="35">
        <f aca="true" t="shared" si="15" ref="AC12:AC19">AB12/AA12*100</f>
        <v>99.9654584674975</v>
      </c>
      <c r="AD12" s="25">
        <f t="shared" si="9"/>
        <v>35.10000000000582</v>
      </c>
      <c r="AE12" s="36"/>
      <c r="AF12" s="36"/>
      <c r="AG12" s="36"/>
      <c r="AH12" s="36"/>
      <c r="AI12" s="36"/>
    </row>
    <row r="13" spans="1:35" ht="32.25" customHeight="1">
      <c r="A13" s="2"/>
      <c r="B13" s="37" t="s">
        <v>23</v>
      </c>
      <c r="C13" s="35">
        <f>G13+AA13</f>
        <v>393153</v>
      </c>
      <c r="D13" s="35">
        <f>H13+AB13</f>
        <v>392981.5</v>
      </c>
      <c r="E13" s="35">
        <f>D13/C13*100</f>
        <v>99.95637830564691</v>
      </c>
      <c r="F13" s="25">
        <f t="shared" si="1"/>
        <v>171.5</v>
      </c>
      <c r="G13" s="35">
        <v>294655.3</v>
      </c>
      <c r="H13" s="35">
        <v>294513.8</v>
      </c>
      <c r="I13" s="35">
        <f>H13/G13*100</f>
        <v>99.95197778556843</v>
      </c>
      <c r="J13" s="25">
        <f t="shared" si="2"/>
        <v>141.5</v>
      </c>
      <c r="K13" s="35">
        <v>6673.7</v>
      </c>
      <c r="L13" s="35">
        <v>6668.7</v>
      </c>
      <c r="M13" s="35">
        <f>L13/K13*100</f>
        <v>99.9250790416111</v>
      </c>
      <c r="N13" s="25">
        <f t="shared" si="3"/>
        <v>5</v>
      </c>
      <c r="O13" s="35">
        <v>0</v>
      </c>
      <c r="P13" s="35">
        <v>0</v>
      </c>
      <c r="Q13" s="35" t="e">
        <f aca="true" t="shared" si="16" ref="Q13:Q19">P13/O13*100</f>
        <v>#DIV/0!</v>
      </c>
      <c r="R13" s="25">
        <f t="shared" si="4"/>
        <v>0</v>
      </c>
      <c r="S13" s="35">
        <v>532.1</v>
      </c>
      <c r="T13" s="35">
        <v>523.6</v>
      </c>
      <c r="U13" s="35">
        <f>T13/S13*100</f>
        <v>98.40255591054313</v>
      </c>
      <c r="V13" s="25">
        <f t="shared" si="5"/>
        <v>8.5</v>
      </c>
      <c r="W13" s="35">
        <f t="shared" si="10"/>
        <v>287449.5</v>
      </c>
      <c r="X13" s="35">
        <f t="shared" si="10"/>
        <v>287321.5</v>
      </c>
      <c r="Y13" s="35">
        <f t="shared" si="7"/>
        <v>99.9554704391554</v>
      </c>
      <c r="Z13" s="25">
        <f t="shared" si="8"/>
        <v>128</v>
      </c>
      <c r="AA13" s="35">
        <v>98497.7</v>
      </c>
      <c r="AB13" s="35">
        <v>98467.7</v>
      </c>
      <c r="AC13" s="35">
        <f>AB13/AA13*100</f>
        <v>99.96954243601627</v>
      </c>
      <c r="AD13" s="25">
        <f t="shared" si="9"/>
        <v>30</v>
      </c>
      <c r="AE13" s="36"/>
      <c r="AF13" s="36"/>
      <c r="AG13" s="36"/>
      <c r="AH13" s="36"/>
      <c r="AI13" s="36"/>
    </row>
    <row r="14" spans="1:35" ht="32.25" customHeight="1">
      <c r="A14" s="2"/>
      <c r="B14" s="52" t="s">
        <v>38</v>
      </c>
      <c r="C14" s="35">
        <f aca="true" t="shared" si="17" ref="C14:D19">G14+AA14</f>
        <v>86966.3</v>
      </c>
      <c r="D14" s="35">
        <f t="shared" si="17"/>
        <v>82313.6</v>
      </c>
      <c r="E14" s="35">
        <f t="shared" si="11"/>
        <v>94.64999660788145</v>
      </c>
      <c r="F14" s="25">
        <f t="shared" si="1"/>
        <v>4652.699999999997</v>
      </c>
      <c r="G14" s="35">
        <v>86966.3</v>
      </c>
      <c r="H14" s="35">
        <v>82313.6</v>
      </c>
      <c r="I14" s="35">
        <f t="shared" si="12"/>
        <v>94.64999660788145</v>
      </c>
      <c r="J14" s="25">
        <f t="shared" si="2"/>
        <v>4652.699999999997</v>
      </c>
      <c r="K14" s="35"/>
      <c r="L14" s="35"/>
      <c r="M14" s="35" t="e">
        <f t="shared" si="13"/>
        <v>#DIV/0!</v>
      </c>
      <c r="N14" s="25">
        <f t="shared" si="3"/>
        <v>0</v>
      </c>
      <c r="O14" s="35"/>
      <c r="P14" s="35"/>
      <c r="Q14" s="35" t="e">
        <f t="shared" si="16"/>
        <v>#DIV/0!</v>
      </c>
      <c r="R14" s="25">
        <f t="shared" si="4"/>
        <v>0</v>
      </c>
      <c r="S14" s="35"/>
      <c r="T14" s="35"/>
      <c r="U14" s="35" t="e">
        <f t="shared" si="14"/>
        <v>#DIV/0!</v>
      </c>
      <c r="V14" s="25">
        <f t="shared" si="5"/>
        <v>0</v>
      </c>
      <c r="W14" s="35">
        <f t="shared" si="10"/>
        <v>86966.3</v>
      </c>
      <c r="X14" s="35">
        <f t="shared" si="10"/>
        <v>82313.6</v>
      </c>
      <c r="Y14" s="35">
        <f t="shared" si="7"/>
        <v>94.64999660788145</v>
      </c>
      <c r="Z14" s="25">
        <f t="shared" si="8"/>
        <v>4652.699999999997</v>
      </c>
      <c r="AA14" s="35"/>
      <c r="AB14" s="35"/>
      <c r="AC14" s="35" t="e">
        <f t="shared" si="15"/>
        <v>#DIV/0!</v>
      </c>
      <c r="AD14" s="25">
        <f t="shared" si="9"/>
        <v>0</v>
      </c>
      <c r="AE14" s="36"/>
      <c r="AF14" s="36"/>
      <c r="AG14" s="36"/>
      <c r="AH14" s="36"/>
      <c r="AI14" s="36"/>
    </row>
    <row r="15" spans="1:35" ht="25.5" customHeight="1">
      <c r="A15" s="2"/>
      <c r="B15" s="8" t="s">
        <v>25</v>
      </c>
      <c r="C15" s="35">
        <f t="shared" si="17"/>
        <v>1147094.9</v>
      </c>
      <c r="D15" s="35">
        <f t="shared" si="17"/>
        <v>1130195.5</v>
      </c>
      <c r="E15" s="35">
        <f t="shared" si="11"/>
        <v>98.52676530947876</v>
      </c>
      <c r="F15" s="25">
        <f t="shared" si="1"/>
        <v>16899.399999999907</v>
      </c>
      <c r="G15" s="35">
        <v>1147094.9</v>
      </c>
      <c r="H15" s="35">
        <v>1130195.5</v>
      </c>
      <c r="I15" s="35">
        <f t="shared" si="12"/>
        <v>98.52676530947876</v>
      </c>
      <c r="J15" s="25">
        <f t="shared" si="2"/>
        <v>16899.399999999907</v>
      </c>
      <c r="K15" s="35"/>
      <c r="L15" s="35"/>
      <c r="M15" s="35" t="e">
        <f t="shared" si="13"/>
        <v>#DIV/0!</v>
      </c>
      <c r="N15" s="25">
        <f t="shared" si="3"/>
        <v>0</v>
      </c>
      <c r="O15" s="35"/>
      <c r="P15" s="35"/>
      <c r="Q15" s="35" t="e">
        <f t="shared" si="16"/>
        <v>#DIV/0!</v>
      </c>
      <c r="R15" s="25">
        <f t="shared" si="4"/>
        <v>0</v>
      </c>
      <c r="S15" s="35"/>
      <c r="T15" s="35"/>
      <c r="U15" s="35" t="e">
        <f t="shared" si="14"/>
        <v>#DIV/0!</v>
      </c>
      <c r="V15" s="25">
        <f t="shared" si="5"/>
        <v>0</v>
      </c>
      <c r="W15" s="35">
        <f t="shared" si="10"/>
        <v>1147094.9</v>
      </c>
      <c r="X15" s="35">
        <f t="shared" si="10"/>
        <v>1130195.5</v>
      </c>
      <c r="Y15" s="35">
        <f t="shared" si="7"/>
        <v>98.52676530947876</v>
      </c>
      <c r="Z15" s="25">
        <f t="shared" si="8"/>
        <v>16899.399999999907</v>
      </c>
      <c r="AA15" s="35"/>
      <c r="AB15" s="35"/>
      <c r="AC15" s="35" t="e">
        <f t="shared" si="15"/>
        <v>#DIV/0!</v>
      </c>
      <c r="AD15" s="25">
        <f t="shared" si="9"/>
        <v>0</v>
      </c>
      <c r="AE15" s="36"/>
      <c r="AF15" s="36"/>
      <c r="AG15" s="36"/>
      <c r="AH15" s="36"/>
      <c r="AI15" s="36"/>
    </row>
    <row r="16" spans="1:35" ht="25.5" customHeight="1">
      <c r="A16" s="2"/>
      <c r="B16" s="23" t="s">
        <v>28</v>
      </c>
      <c r="C16" s="35">
        <f t="shared" si="17"/>
        <v>6320.8</v>
      </c>
      <c r="D16" s="35">
        <f t="shared" si="17"/>
        <v>6318.7</v>
      </c>
      <c r="E16" s="35">
        <f>D16/C16*100</f>
        <v>99.9667763574231</v>
      </c>
      <c r="F16" s="25">
        <f t="shared" si="1"/>
        <v>2.100000000000364</v>
      </c>
      <c r="G16" s="35">
        <v>6320.8</v>
      </c>
      <c r="H16" s="35">
        <v>6318.7</v>
      </c>
      <c r="I16" s="35">
        <f>H16/G16*100</f>
        <v>99.9667763574231</v>
      </c>
      <c r="J16" s="25">
        <f t="shared" si="2"/>
        <v>2.100000000000364</v>
      </c>
      <c r="K16" s="35"/>
      <c r="L16" s="35"/>
      <c r="M16" s="35" t="e">
        <f>L16/K16*100</f>
        <v>#DIV/0!</v>
      </c>
      <c r="N16" s="25">
        <f t="shared" si="3"/>
        <v>0</v>
      </c>
      <c r="O16" s="35"/>
      <c r="P16" s="35"/>
      <c r="Q16" s="35" t="e">
        <f t="shared" si="16"/>
        <v>#DIV/0!</v>
      </c>
      <c r="R16" s="25">
        <f t="shared" si="4"/>
        <v>0</v>
      </c>
      <c r="S16" s="35"/>
      <c r="T16" s="35"/>
      <c r="U16" s="35" t="e">
        <f>T16/S16*100</f>
        <v>#DIV/0!</v>
      </c>
      <c r="V16" s="25">
        <f t="shared" si="5"/>
        <v>0</v>
      </c>
      <c r="W16" s="35">
        <f t="shared" si="10"/>
        <v>6320.8</v>
      </c>
      <c r="X16" s="35">
        <f t="shared" si="10"/>
        <v>6318.7</v>
      </c>
      <c r="Y16" s="35">
        <f t="shared" si="7"/>
        <v>99.9667763574231</v>
      </c>
      <c r="Z16" s="25">
        <f t="shared" si="8"/>
        <v>2.100000000000364</v>
      </c>
      <c r="AA16" s="35"/>
      <c r="AB16" s="35"/>
      <c r="AC16" s="35" t="e">
        <f>AB16/AA16*100</f>
        <v>#DIV/0!</v>
      </c>
      <c r="AD16" s="25">
        <f t="shared" si="9"/>
        <v>0</v>
      </c>
      <c r="AE16" s="36"/>
      <c r="AF16" s="36"/>
      <c r="AG16" s="36"/>
      <c r="AH16" s="36"/>
      <c r="AI16" s="36"/>
    </row>
    <row r="17" spans="1:35" ht="25.5" customHeight="1">
      <c r="A17" s="2"/>
      <c r="B17" s="50" t="s">
        <v>39</v>
      </c>
      <c r="C17" s="35">
        <f t="shared" si="17"/>
        <v>8480.9</v>
      </c>
      <c r="D17" s="35">
        <f t="shared" si="17"/>
        <v>6932.4</v>
      </c>
      <c r="E17" s="35">
        <f>D17/C17*100</f>
        <v>81.74132462356589</v>
      </c>
      <c r="F17" s="25">
        <f t="shared" si="1"/>
        <v>1548.5</v>
      </c>
      <c r="G17" s="35">
        <v>8480.9</v>
      </c>
      <c r="H17" s="35">
        <v>6932.4</v>
      </c>
      <c r="I17" s="35">
        <f>H17/G17*100</f>
        <v>81.74132462356589</v>
      </c>
      <c r="J17" s="25">
        <f t="shared" si="2"/>
        <v>1548.5</v>
      </c>
      <c r="K17" s="35"/>
      <c r="L17" s="35"/>
      <c r="M17" s="35" t="e">
        <f>L17/K17*100</f>
        <v>#DIV/0!</v>
      </c>
      <c r="N17" s="25">
        <f t="shared" si="3"/>
        <v>0</v>
      </c>
      <c r="O17" s="35"/>
      <c r="P17" s="35"/>
      <c r="Q17" s="35" t="e">
        <f t="shared" si="16"/>
        <v>#DIV/0!</v>
      </c>
      <c r="R17" s="25">
        <f t="shared" si="4"/>
        <v>0</v>
      </c>
      <c r="S17" s="35"/>
      <c r="T17" s="35"/>
      <c r="U17" s="35" t="e">
        <f>T17/S17*100</f>
        <v>#DIV/0!</v>
      </c>
      <c r="V17" s="25">
        <f t="shared" si="5"/>
        <v>0</v>
      </c>
      <c r="W17" s="35">
        <f>G17-K17-O17-S17</f>
        <v>8480.9</v>
      </c>
      <c r="X17" s="35">
        <f>H17-L17-P17-T17</f>
        <v>6932.4</v>
      </c>
      <c r="Y17" s="35">
        <f t="shared" si="7"/>
        <v>81.74132462356589</v>
      </c>
      <c r="Z17" s="25">
        <f t="shared" si="8"/>
        <v>1548.5</v>
      </c>
      <c r="AA17" s="35"/>
      <c r="AB17" s="35"/>
      <c r="AC17" s="35" t="e">
        <f>AB17/AA17*100</f>
        <v>#DIV/0!</v>
      </c>
      <c r="AD17" s="25">
        <f t="shared" si="9"/>
        <v>0</v>
      </c>
      <c r="AE17" s="36"/>
      <c r="AF17" s="36"/>
      <c r="AG17" s="36"/>
      <c r="AH17" s="36"/>
      <c r="AI17" s="36"/>
    </row>
    <row r="18" spans="1:35" ht="25.5" customHeight="1">
      <c r="A18" s="2"/>
      <c r="B18" s="52" t="s">
        <v>42</v>
      </c>
      <c r="C18" s="35">
        <f t="shared" si="17"/>
        <v>2075.9</v>
      </c>
      <c r="D18" s="35">
        <f t="shared" si="17"/>
        <v>2074.7</v>
      </c>
      <c r="E18" s="35">
        <f>D18/C18*100</f>
        <v>99.94219374729032</v>
      </c>
      <c r="F18" s="25">
        <f>C18-D18</f>
        <v>1.2000000000002728</v>
      </c>
      <c r="G18" s="35">
        <v>2075.9</v>
      </c>
      <c r="H18" s="35">
        <v>2074.7</v>
      </c>
      <c r="I18" s="35">
        <f>H18/G18*100</f>
        <v>99.94219374729032</v>
      </c>
      <c r="J18" s="25">
        <f>G18-H18</f>
        <v>1.2000000000002728</v>
      </c>
      <c r="K18" s="35"/>
      <c r="L18" s="35"/>
      <c r="M18" s="35" t="e">
        <f>L18/K18*100</f>
        <v>#DIV/0!</v>
      </c>
      <c r="N18" s="25">
        <f>K18-L18</f>
        <v>0</v>
      </c>
      <c r="O18" s="35"/>
      <c r="P18" s="35"/>
      <c r="Q18" s="35" t="e">
        <f>P18/O18*100</f>
        <v>#DIV/0!</v>
      </c>
      <c r="R18" s="25">
        <f>O18-P18</f>
        <v>0</v>
      </c>
      <c r="S18" s="35"/>
      <c r="T18" s="35"/>
      <c r="U18" s="35" t="e">
        <f>T18/S18*100</f>
        <v>#DIV/0!</v>
      </c>
      <c r="V18" s="25">
        <f>S18-T18</f>
        <v>0</v>
      </c>
      <c r="W18" s="35">
        <f>G18-K18-O18-S18</f>
        <v>2075.9</v>
      </c>
      <c r="X18" s="35">
        <f>H18-L18-P18-T18</f>
        <v>2074.7</v>
      </c>
      <c r="Y18" s="35">
        <f t="shared" si="7"/>
        <v>99.94219374729032</v>
      </c>
      <c r="Z18" s="25">
        <f>W18-X18</f>
        <v>1.2000000000002728</v>
      </c>
      <c r="AA18" s="35"/>
      <c r="AB18" s="35"/>
      <c r="AC18" s="35" t="e">
        <f>AB18/AA18*100</f>
        <v>#DIV/0!</v>
      </c>
      <c r="AD18" s="25">
        <f>AA18-AB18</f>
        <v>0</v>
      </c>
      <c r="AE18" s="36"/>
      <c r="AF18" s="36"/>
      <c r="AG18" s="36"/>
      <c r="AH18" s="36"/>
      <c r="AI18" s="36"/>
    </row>
    <row r="19" spans="1:35" ht="39.75" customHeight="1">
      <c r="A19" s="2"/>
      <c r="B19" s="8" t="s">
        <v>36</v>
      </c>
      <c r="C19" s="35">
        <f t="shared" si="17"/>
        <v>8546.4</v>
      </c>
      <c r="D19" s="35">
        <f t="shared" si="17"/>
        <v>8541.3</v>
      </c>
      <c r="E19" s="35">
        <f t="shared" si="11"/>
        <v>99.94032575119348</v>
      </c>
      <c r="F19" s="25">
        <f t="shared" si="1"/>
        <v>5.100000000000364</v>
      </c>
      <c r="G19" s="35">
        <v>5427.3</v>
      </c>
      <c r="H19" s="35">
        <v>5427.3</v>
      </c>
      <c r="I19" s="35">
        <f t="shared" si="12"/>
        <v>100</v>
      </c>
      <c r="J19" s="25">
        <f t="shared" si="2"/>
        <v>0</v>
      </c>
      <c r="K19" s="35"/>
      <c r="L19" s="35"/>
      <c r="M19" s="35" t="e">
        <f t="shared" si="13"/>
        <v>#DIV/0!</v>
      </c>
      <c r="N19" s="25">
        <f t="shared" si="3"/>
        <v>0</v>
      </c>
      <c r="O19" s="35"/>
      <c r="P19" s="35"/>
      <c r="Q19" s="35" t="e">
        <f t="shared" si="16"/>
        <v>#DIV/0!</v>
      </c>
      <c r="R19" s="25">
        <f t="shared" si="4"/>
        <v>0</v>
      </c>
      <c r="S19" s="35"/>
      <c r="T19" s="35"/>
      <c r="U19" s="35" t="e">
        <f t="shared" si="14"/>
        <v>#DIV/0!</v>
      </c>
      <c r="V19" s="25">
        <f t="shared" si="5"/>
        <v>0</v>
      </c>
      <c r="W19" s="35">
        <f t="shared" si="10"/>
        <v>5427.3</v>
      </c>
      <c r="X19" s="35">
        <f t="shared" si="10"/>
        <v>5427.3</v>
      </c>
      <c r="Y19" s="35">
        <f t="shared" si="7"/>
        <v>100</v>
      </c>
      <c r="Z19" s="25">
        <f t="shared" si="8"/>
        <v>0</v>
      </c>
      <c r="AA19" s="35">
        <v>3119.1</v>
      </c>
      <c r="AB19" s="35">
        <v>3114</v>
      </c>
      <c r="AC19" s="35">
        <f t="shared" si="15"/>
        <v>99.83649129556603</v>
      </c>
      <c r="AD19" s="25">
        <f t="shared" si="9"/>
        <v>5.099999999999909</v>
      </c>
      <c r="AE19" s="36"/>
      <c r="AF19" s="36"/>
      <c r="AG19" s="36"/>
      <c r="AH19" s="36"/>
      <c r="AI19" s="36"/>
    </row>
    <row r="20" spans="1:35" ht="30" customHeight="1">
      <c r="A20" s="2">
        <v>3</v>
      </c>
      <c r="B20" s="7" t="s">
        <v>26</v>
      </c>
      <c r="C20" s="35">
        <f aca="true" t="shared" si="18" ref="C20:D37">G20+AA20</f>
        <v>177333.5</v>
      </c>
      <c r="D20" s="35">
        <f aca="true" t="shared" si="19" ref="D20:D37">H20+AB20</f>
        <v>176991.2</v>
      </c>
      <c r="E20" s="35">
        <f aca="true" t="shared" si="20" ref="E20:E37">D20/C20*100</f>
        <v>99.80697386562608</v>
      </c>
      <c r="F20" s="38">
        <f aca="true" t="shared" si="21" ref="F20:F37">C20-D20</f>
        <v>342.29999999998836</v>
      </c>
      <c r="G20" s="35">
        <f>G21+G22+G23</f>
        <v>167669.5</v>
      </c>
      <c r="H20" s="35">
        <f>H21+H22+H23</f>
        <v>167334.6</v>
      </c>
      <c r="I20" s="35">
        <f aca="true" t="shared" si="22" ref="I20:I37">H20/G20*100</f>
        <v>99.80026182460138</v>
      </c>
      <c r="J20" s="25">
        <f aca="true" t="shared" si="23" ref="J20:J34">G20-H20</f>
        <v>334.8999999999942</v>
      </c>
      <c r="K20" s="35">
        <f>K21+K22+K23</f>
        <v>51919.5</v>
      </c>
      <c r="L20" s="35">
        <f>L21+L22+L23</f>
        <v>51651.2</v>
      </c>
      <c r="M20" s="35">
        <f aca="true" t="shared" si="24" ref="M20:M37">L20/K20*100</f>
        <v>99.48323847494679</v>
      </c>
      <c r="N20" s="25">
        <f aca="true" t="shared" si="25" ref="N20:N34">K20-L20</f>
        <v>268.3000000000029</v>
      </c>
      <c r="O20" s="35">
        <f>O21+O22+O23</f>
        <v>222.5</v>
      </c>
      <c r="P20" s="35">
        <f>P21+P22+P23</f>
        <v>220</v>
      </c>
      <c r="Q20" s="35">
        <f aca="true" t="shared" si="26" ref="Q20:Q37">P20/O20*100</f>
        <v>98.87640449438202</v>
      </c>
      <c r="R20" s="25">
        <f aca="true" t="shared" si="27" ref="R20:R37">O20-P20</f>
        <v>2.5</v>
      </c>
      <c r="S20" s="35">
        <f>S21+S22+S23</f>
        <v>2931.9</v>
      </c>
      <c r="T20" s="35">
        <f>T21+T22+T23</f>
        <v>2883.3</v>
      </c>
      <c r="U20" s="35">
        <f aca="true" t="shared" si="28" ref="U20:U37">T20/S20*100</f>
        <v>98.34237184078584</v>
      </c>
      <c r="V20" s="25">
        <f aca="true" t="shared" si="29" ref="V20:V37">S20-T20</f>
        <v>48.59999999999991</v>
      </c>
      <c r="W20" s="35">
        <f aca="true" t="shared" si="30" ref="W20:X23">G20-K20-O20-S20</f>
        <v>112595.6</v>
      </c>
      <c r="X20" s="35">
        <f t="shared" si="30"/>
        <v>112580.1</v>
      </c>
      <c r="Y20" s="35">
        <f aca="true" t="shared" si="31" ref="Y20:Y37">X20/W20*100</f>
        <v>99.98623392033082</v>
      </c>
      <c r="Z20" s="25">
        <f aca="true" t="shared" si="32" ref="Z20:Z37">W20-X20</f>
        <v>15.5</v>
      </c>
      <c r="AA20" s="35">
        <f>AA21+AA22+AA23</f>
        <v>9664</v>
      </c>
      <c r="AB20" s="35">
        <f>AB21+AB22+AB23</f>
        <v>9656.6</v>
      </c>
      <c r="AC20" s="35">
        <f aca="true" t="shared" si="33" ref="AC20:AC37">AB20/AA20*100</f>
        <v>99.92342715231788</v>
      </c>
      <c r="AD20" s="25">
        <f aca="true" t="shared" si="34" ref="AD20:AD27">AA20-AB20</f>
        <v>7.399999999999636</v>
      </c>
      <c r="AE20" s="36"/>
      <c r="AF20" s="36"/>
      <c r="AG20" s="36"/>
      <c r="AH20" s="36"/>
      <c r="AI20" s="36"/>
    </row>
    <row r="21" spans="1:35" s="13" customFormat="1" ht="31.5" customHeight="1">
      <c r="A21" s="11"/>
      <c r="B21" s="8" t="s">
        <v>15</v>
      </c>
      <c r="C21" s="35">
        <f t="shared" si="18"/>
        <v>129978.7</v>
      </c>
      <c r="D21" s="35">
        <f t="shared" si="19"/>
        <v>129894.40000000001</v>
      </c>
      <c r="E21" s="35">
        <f t="shared" si="20"/>
        <v>99.93514321961983</v>
      </c>
      <c r="F21" s="38">
        <f t="shared" si="21"/>
        <v>84.29999999998836</v>
      </c>
      <c r="G21" s="25">
        <v>120534.7</v>
      </c>
      <c r="H21" s="25">
        <v>120457.8</v>
      </c>
      <c r="I21" s="35">
        <f t="shared" si="22"/>
        <v>99.93620094462426</v>
      </c>
      <c r="J21" s="25">
        <f t="shared" si="23"/>
        <v>76.89999999999418</v>
      </c>
      <c r="K21" s="25">
        <v>49021.6</v>
      </c>
      <c r="L21" s="25">
        <v>49011</v>
      </c>
      <c r="M21" s="25">
        <f t="shared" si="24"/>
        <v>99.97837687876365</v>
      </c>
      <c r="N21" s="25">
        <f t="shared" si="25"/>
        <v>10.599999999998545</v>
      </c>
      <c r="O21" s="25">
        <v>222.5</v>
      </c>
      <c r="P21" s="25">
        <v>220</v>
      </c>
      <c r="Q21" s="25">
        <f t="shared" si="26"/>
        <v>98.87640449438202</v>
      </c>
      <c r="R21" s="25">
        <f t="shared" si="27"/>
        <v>2.5</v>
      </c>
      <c r="S21" s="25">
        <v>2931.9</v>
      </c>
      <c r="T21" s="25">
        <v>2883.3</v>
      </c>
      <c r="U21" s="25">
        <f t="shared" si="28"/>
        <v>98.34237184078584</v>
      </c>
      <c r="V21" s="25">
        <f t="shared" si="29"/>
        <v>48.59999999999991</v>
      </c>
      <c r="W21" s="35">
        <f t="shared" si="30"/>
        <v>68358.70000000001</v>
      </c>
      <c r="X21" s="35">
        <f t="shared" si="30"/>
        <v>68343.5</v>
      </c>
      <c r="Y21" s="35">
        <f t="shared" si="31"/>
        <v>99.97776435186742</v>
      </c>
      <c r="Z21" s="25">
        <f t="shared" si="32"/>
        <v>15.200000000011642</v>
      </c>
      <c r="AA21" s="25">
        <v>9444</v>
      </c>
      <c r="AB21" s="25">
        <v>9436.6</v>
      </c>
      <c r="AC21" s="35">
        <f t="shared" si="33"/>
        <v>99.92164337145277</v>
      </c>
      <c r="AD21" s="25">
        <f t="shared" si="34"/>
        <v>7.399999999999636</v>
      </c>
      <c r="AE21" s="12"/>
      <c r="AF21" s="36"/>
      <c r="AG21" s="12"/>
      <c r="AH21" s="12"/>
      <c r="AI21" s="12"/>
    </row>
    <row r="22" spans="1:35" s="13" customFormat="1" ht="27.75" customHeight="1">
      <c r="A22" s="11"/>
      <c r="B22" s="8" t="s">
        <v>16</v>
      </c>
      <c r="C22" s="35">
        <f t="shared" si="18"/>
        <v>44456.9</v>
      </c>
      <c r="D22" s="35">
        <f t="shared" si="19"/>
        <v>44456.6</v>
      </c>
      <c r="E22" s="35">
        <f t="shared" si="20"/>
        <v>99.99932518911574</v>
      </c>
      <c r="F22" s="38">
        <f t="shared" si="21"/>
        <v>0.3000000000029104</v>
      </c>
      <c r="G22" s="25">
        <v>44236.9</v>
      </c>
      <c r="H22" s="25">
        <v>44236.6</v>
      </c>
      <c r="I22" s="35">
        <f t="shared" si="22"/>
        <v>99.99932183313025</v>
      </c>
      <c r="J22" s="25">
        <f t="shared" si="23"/>
        <v>0.3000000000029104</v>
      </c>
      <c r="K22" s="25"/>
      <c r="L22" s="25"/>
      <c r="M22" s="25" t="e">
        <f t="shared" si="24"/>
        <v>#DIV/0!</v>
      </c>
      <c r="N22" s="25">
        <f t="shared" si="25"/>
        <v>0</v>
      </c>
      <c r="O22" s="25"/>
      <c r="P22" s="25"/>
      <c r="Q22" s="25" t="e">
        <f t="shared" si="26"/>
        <v>#DIV/0!</v>
      </c>
      <c r="R22" s="25">
        <f t="shared" si="27"/>
        <v>0</v>
      </c>
      <c r="S22" s="25"/>
      <c r="T22" s="25"/>
      <c r="U22" s="25" t="e">
        <f t="shared" si="28"/>
        <v>#DIV/0!</v>
      </c>
      <c r="V22" s="25">
        <f t="shared" si="29"/>
        <v>0</v>
      </c>
      <c r="W22" s="35">
        <f t="shared" si="30"/>
        <v>44236.9</v>
      </c>
      <c r="X22" s="35">
        <f t="shared" si="30"/>
        <v>44236.6</v>
      </c>
      <c r="Y22" s="35">
        <f t="shared" si="31"/>
        <v>99.99932183313025</v>
      </c>
      <c r="Z22" s="25">
        <f t="shared" si="32"/>
        <v>0.3000000000029104</v>
      </c>
      <c r="AA22" s="25">
        <v>220</v>
      </c>
      <c r="AB22" s="25">
        <v>220</v>
      </c>
      <c r="AC22" s="35">
        <f t="shared" si="33"/>
        <v>100</v>
      </c>
      <c r="AD22" s="25">
        <f t="shared" si="34"/>
        <v>0</v>
      </c>
      <c r="AE22" s="12"/>
      <c r="AF22" s="36"/>
      <c r="AG22" s="12"/>
      <c r="AH22" s="12"/>
      <c r="AI22" s="12"/>
    </row>
    <row r="23" spans="1:35" s="13" customFormat="1" ht="27.75" customHeight="1">
      <c r="A23" s="11"/>
      <c r="B23" s="8" t="s">
        <v>28</v>
      </c>
      <c r="C23" s="35">
        <f t="shared" si="18"/>
        <v>2897.9</v>
      </c>
      <c r="D23" s="35">
        <f t="shared" si="19"/>
        <v>2640.2</v>
      </c>
      <c r="E23" s="35">
        <f t="shared" si="20"/>
        <v>91.10735360088339</v>
      </c>
      <c r="F23" s="25">
        <f t="shared" si="21"/>
        <v>257.7000000000003</v>
      </c>
      <c r="G23" s="25">
        <v>2897.9</v>
      </c>
      <c r="H23" s="25">
        <v>2640.2</v>
      </c>
      <c r="I23" s="35">
        <f t="shared" si="22"/>
        <v>91.10735360088339</v>
      </c>
      <c r="J23" s="25">
        <f t="shared" si="23"/>
        <v>257.7000000000003</v>
      </c>
      <c r="K23" s="25">
        <v>2897.9</v>
      </c>
      <c r="L23" s="25">
        <v>2640.2</v>
      </c>
      <c r="M23" s="25">
        <f t="shared" si="24"/>
        <v>91.10735360088339</v>
      </c>
      <c r="N23" s="25">
        <f t="shared" si="25"/>
        <v>257.7000000000003</v>
      </c>
      <c r="O23" s="25"/>
      <c r="P23" s="25"/>
      <c r="Q23" s="25" t="e">
        <f t="shared" si="26"/>
        <v>#DIV/0!</v>
      </c>
      <c r="R23" s="25">
        <f t="shared" si="27"/>
        <v>0</v>
      </c>
      <c r="S23" s="25"/>
      <c r="T23" s="25"/>
      <c r="U23" s="25" t="e">
        <f t="shared" si="28"/>
        <v>#DIV/0!</v>
      </c>
      <c r="V23" s="25">
        <f t="shared" si="29"/>
        <v>0</v>
      </c>
      <c r="W23" s="35">
        <f t="shared" si="30"/>
        <v>0</v>
      </c>
      <c r="X23" s="35">
        <f t="shared" si="30"/>
        <v>0</v>
      </c>
      <c r="Y23" s="35" t="e">
        <f t="shared" si="31"/>
        <v>#DIV/0!</v>
      </c>
      <c r="Z23" s="25">
        <f t="shared" si="32"/>
        <v>0</v>
      </c>
      <c r="AA23" s="25"/>
      <c r="AB23" s="25"/>
      <c r="AC23" s="35" t="e">
        <f t="shared" si="33"/>
        <v>#DIV/0!</v>
      </c>
      <c r="AD23" s="25">
        <f t="shared" si="34"/>
        <v>0</v>
      </c>
      <c r="AE23" s="12"/>
      <c r="AF23" s="36"/>
      <c r="AG23" s="12"/>
      <c r="AH23" s="12"/>
      <c r="AI23" s="12"/>
    </row>
    <row r="24" spans="1:35" ht="37.5" customHeight="1">
      <c r="A24" s="2">
        <v>4</v>
      </c>
      <c r="B24" s="7" t="s">
        <v>30</v>
      </c>
      <c r="C24" s="35">
        <f t="shared" si="18"/>
        <v>207837.2</v>
      </c>
      <c r="D24" s="35">
        <f t="shared" si="18"/>
        <v>206702.1</v>
      </c>
      <c r="E24" s="35">
        <f t="shared" si="20"/>
        <v>99.45385137982998</v>
      </c>
      <c r="F24" s="25">
        <f t="shared" si="21"/>
        <v>1135.1000000000058</v>
      </c>
      <c r="G24" s="35">
        <f>G25+G26+G27</f>
        <v>200015.30000000002</v>
      </c>
      <c r="H24" s="35">
        <f>H25+H26+H27</f>
        <v>198893.7</v>
      </c>
      <c r="I24" s="35">
        <f t="shared" si="22"/>
        <v>99.4392428979183</v>
      </c>
      <c r="J24" s="25">
        <f t="shared" si="23"/>
        <v>1121.6000000000058</v>
      </c>
      <c r="K24" s="35">
        <f>K25+K26+K27</f>
        <v>129276.4</v>
      </c>
      <c r="L24" s="35">
        <f>L25+L26+L27</f>
        <v>129035.5</v>
      </c>
      <c r="M24" s="35">
        <f t="shared" si="24"/>
        <v>99.81365508321704</v>
      </c>
      <c r="N24" s="25">
        <f t="shared" si="25"/>
        <v>240.89999999999418</v>
      </c>
      <c r="O24" s="35">
        <f>O25+O26+O27</f>
        <v>14805.1</v>
      </c>
      <c r="P24" s="35">
        <f>P25+P26+P27</f>
        <v>14514.6</v>
      </c>
      <c r="Q24" s="35">
        <f t="shared" si="26"/>
        <v>98.0378383124734</v>
      </c>
      <c r="R24" s="25">
        <f t="shared" si="27"/>
        <v>290.5</v>
      </c>
      <c r="S24" s="35">
        <f>S25+S26+S27</f>
        <v>24365.3</v>
      </c>
      <c r="T24" s="35">
        <f>T25+T26+T27</f>
        <v>24105.8</v>
      </c>
      <c r="U24" s="35">
        <f t="shared" si="28"/>
        <v>98.93496078439419</v>
      </c>
      <c r="V24" s="25">
        <f t="shared" si="29"/>
        <v>259.5</v>
      </c>
      <c r="W24" s="35">
        <f>W25+W26+W27</f>
        <v>31568.500000000015</v>
      </c>
      <c r="X24" s="35">
        <f>X25+X26+X27</f>
        <v>31237.800000000014</v>
      </c>
      <c r="Y24" s="35">
        <f t="shared" si="31"/>
        <v>98.95243676449626</v>
      </c>
      <c r="Z24" s="25">
        <f t="shared" si="32"/>
        <v>330.7000000000007</v>
      </c>
      <c r="AA24" s="35">
        <f>AA25+AA26+AA27</f>
        <v>7821.9</v>
      </c>
      <c r="AB24" s="35">
        <f>AB25+AB26+AB27</f>
        <v>7808.4</v>
      </c>
      <c r="AC24" s="35">
        <f t="shared" si="33"/>
        <v>99.82740766309975</v>
      </c>
      <c r="AD24" s="25">
        <f t="shared" si="34"/>
        <v>13.5</v>
      </c>
      <c r="AE24" s="36"/>
      <c r="AF24" s="36"/>
      <c r="AG24" s="36"/>
      <c r="AH24" s="36"/>
      <c r="AI24" s="36"/>
    </row>
    <row r="25" spans="1:35" s="13" customFormat="1" ht="61.5" customHeight="1">
      <c r="A25" s="11"/>
      <c r="B25" s="8" t="s">
        <v>33</v>
      </c>
      <c r="C25" s="35">
        <f t="shared" si="18"/>
        <v>200700</v>
      </c>
      <c r="D25" s="35">
        <f t="shared" si="18"/>
        <v>199581.1</v>
      </c>
      <c r="E25" s="35">
        <f t="shared" si="20"/>
        <v>99.44250124564026</v>
      </c>
      <c r="F25" s="25">
        <f t="shared" si="21"/>
        <v>1118.8999999999942</v>
      </c>
      <c r="G25" s="35">
        <v>192968.1</v>
      </c>
      <c r="H25" s="35">
        <v>191862.7</v>
      </c>
      <c r="I25" s="35">
        <f>H25/G25*100</f>
        <v>99.42715920403424</v>
      </c>
      <c r="J25" s="25">
        <f t="shared" si="23"/>
        <v>1105.3999999999942</v>
      </c>
      <c r="K25" s="35">
        <v>129276.4</v>
      </c>
      <c r="L25" s="35">
        <v>129035.5</v>
      </c>
      <c r="M25" s="35">
        <f>L25/K25*100</f>
        <v>99.81365508321704</v>
      </c>
      <c r="N25" s="25">
        <f t="shared" si="25"/>
        <v>240.89999999999418</v>
      </c>
      <c r="O25" s="35">
        <v>14805.1</v>
      </c>
      <c r="P25" s="35">
        <v>14514.6</v>
      </c>
      <c r="Q25" s="35">
        <f>P25/O25*100</f>
        <v>98.0378383124734</v>
      </c>
      <c r="R25" s="25">
        <f t="shared" si="27"/>
        <v>290.5</v>
      </c>
      <c r="S25" s="35">
        <v>24365.3</v>
      </c>
      <c r="T25" s="35">
        <v>24105.8</v>
      </c>
      <c r="U25" s="35">
        <f>T25/S25*100</f>
        <v>98.93496078439419</v>
      </c>
      <c r="V25" s="25">
        <f t="shared" si="29"/>
        <v>259.5</v>
      </c>
      <c r="W25" s="35">
        <f aca="true" t="shared" si="35" ref="W25:X27">G25-K25-O25-S25</f>
        <v>24521.300000000014</v>
      </c>
      <c r="X25" s="35">
        <f t="shared" si="35"/>
        <v>24206.800000000014</v>
      </c>
      <c r="Y25" s="35">
        <f>X25/W25*100</f>
        <v>98.71744157120544</v>
      </c>
      <c r="Z25" s="25">
        <f t="shared" si="32"/>
        <v>314.5</v>
      </c>
      <c r="AA25" s="35">
        <v>7731.9</v>
      </c>
      <c r="AB25" s="35">
        <v>7718.4</v>
      </c>
      <c r="AC25" s="35">
        <f>AB25/AA25*100</f>
        <v>99.82539867302992</v>
      </c>
      <c r="AD25" s="25">
        <f t="shared" si="34"/>
        <v>13.5</v>
      </c>
      <c r="AE25" s="12"/>
      <c r="AF25" s="36"/>
      <c r="AG25" s="12"/>
      <c r="AH25" s="12"/>
      <c r="AI25" s="12"/>
    </row>
    <row r="26" spans="1:35" s="13" customFormat="1" ht="36.75" customHeight="1">
      <c r="A26" s="11"/>
      <c r="B26" s="8" t="s">
        <v>17</v>
      </c>
      <c r="C26" s="35">
        <f t="shared" si="18"/>
        <v>1337.2</v>
      </c>
      <c r="D26" s="35">
        <f t="shared" si="18"/>
        <v>1321</v>
      </c>
      <c r="E26" s="35">
        <f t="shared" si="20"/>
        <v>98.78851331139694</v>
      </c>
      <c r="F26" s="25">
        <f t="shared" si="21"/>
        <v>16.200000000000045</v>
      </c>
      <c r="G26" s="25">
        <v>1247.2</v>
      </c>
      <c r="H26" s="25">
        <v>1231</v>
      </c>
      <c r="I26" s="35">
        <f t="shared" si="22"/>
        <v>98.7010904425914</v>
      </c>
      <c r="J26" s="25">
        <f t="shared" si="23"/>
        <v>16.200000000000045</v>
      </c>
      <c r="K26" s="25"/>
      <c r="L26" s="25"/>
      <c r="M26" s="25" t="e">
        <f t="shared" si="24"/>
        <v>#DIV/0!</v>
      </c>
      <c r="N26" s="25">
        <f t="shared" si="25"/>
        <v>0</v>
      </c>
      <c r="O26" s="25"/>
      <c r="P26" s="25"/>
      <c r="Q26" s="25" t="e">
        <f t="shared" si="26"/>
        <v>#DIV/0!</v>
      </c>
      <c r="R26" s="25">
        <f t="shared" si="27"/>
        <v>0</v>
      </c>
      <c r="S26" s="25"/>
      <c r="T26" s="25"/>
      <c r="U26" s="25" t="e">
        <f t="shared" si="28"/>
        <v>#DIV/0!</v>
      </c>
      <c r="V26" s="25">
        <f t="shared" si="29"/>
        <v>0</v>
      </c>
      <c r="W26" s="35">
        <f t="shared" si="35"/>
        <v>1247.2</v>
      </c>
      <c r="X26" s="35">
        <f t="shared" si="35"/>
        <v>1231</v>
      </c>
      <c r="Y26" s="35">
        <f t="shared" si="31"/>
        <v>98.7010904425914</v>
      </c>
      <c r="Z26" s="25">
        <f t="shared" si="32"/>
        <v>16.200000000000045</v>
      </c>
      <c r="AA26" s="25">
        <v>90</v>
      </c>
      <c r="AB26" s="25">
        <v>90</v>
      </c>
      <c r="AC26" s="35">
        <f t="shared" si="33"/>
        <v>100</v>
      </c>
      <c r="AD26" s="25">
        <f t="shared" si="34"/>
        <v>0</v>
      </c>
      <c r="AE26" s="12"/>
      <c r="AF26" s="36"/>
      <c r="AG26" s="12"/>
      <c r="AH26" s="12"/>
      <c r="AI26" s="12"/>
    </row>
    <row r="27" spans="1:35" s="13" customFormat="1" ht="36.75" customHeight="1">
      <c r="A27" s="11"/>
      <c r="B27" s="8" t="s">
        <v>31</v>
      </c>
      <c r="C27" s="35">
        <f t="shared" si="18"/>
        <v>5800</v>
      </c>
      <c r="D27" s="35">
        <f t="shared" si="18"/>
        <v>5800</v>
      </c>
      <c r="E27" s="35">
        <f t="shared" si="20"/>
        <v>100</v>
      </c>
      <c r="F27" s="25">
        <f t="shared" si="21"/>
        <v>0</v>
      </c>
      <c r="G27" s="25">
        <v>5800</v>
      </c>
      <c r="H27" s="25">
        <v>5800</v>
      </c>
      <c r="I27" s="35">
        <f t="shared" si="22"/>
        <v>100</v>
      </c>
      <c r="J27" s="25">
        <f t="shared" si="23"/>
        <v>0</v>
      </c>
      <c r="K27" s="25"/>
      <c r="L27" s="25"/>
      <c r="M27" s="25"/>
      <c r="N27" s="25">
        <f t="shared" si="25"/>
        <v>0</v>
      </c>
      <c r="O27" s="25"/>
      <c r="P27" s="25"/>
      <c r="Q27" s="25"/>
      <c r="R27" s="25">
        <f t="shared" si="27"/>
        <v>0</v>
      </c>
      <c r="S27" s="25"/>
      <c r="T27" s="25"/>
      <c r="U27" s="25"/>
      <c r="V27" s="25">
        <f t="shared" si="29"/>
        <v>0</v>
      </c>
      <c r="W27" s="35">
        <f t="shared" si="35"/>
        <v>5800</v>
      </c>
      <c r="X27" s="35">
        <f t="shared" si="35"/>
        <v>5800</v>
      </c>
      <c r="Y27" s="35">
        <f t="shared" si="31"/>
        <v>100</v>
      </c>
      <c r="Z27" s="25">
        <f t="shared" si="32"/>
        <v>0</v>
      </c>
      <c r="AA27" s="25"/>
      <c r="AB27" s="25"/>
      <c r="AC27" s="35" t="e">
        <f t="shared" si="33"/>
        <v>#DIV/0!</v>
      </c>
      <c r="AD27" s="25">
        <f t="shared" si="34"/>
        <v>0</v>
      </c>
      <c r="AE27" s="12"/>
      <c r="AF27" s="36"/>
      <c r="AG27" s="12"/>
      <c r="AH27" s="12"/>
      <c r="AI27" s="12"/>
    </row>
    <row r="28" spans="1:35" s="42" customFormat="1" ht="42.75" customHeight="1">
      <c r="A28" s="32">
        <v>5</v>
      </c>
      <c r="B28" s="33" t="s">
        <v>32</v>
      </c>
      <c r="C28" s="39">
        <f t="shared" si="18"/>
        <v>93957.4</v>
      </c>
      <c r="D28" s="35">
        <f t="shared" si="19"/>
        <v>93932.8</v>
      </c>
      <c r="E28" s="39">
        <f t="shared" si="20"/>
        <v>99.973817921739</v>
      </c>
      <c r="F28" s="60">
        <f t="shared" si="21"/>
        <v>24.59999999999127</v>
      </c>
      <c r="G28" s="39">
        <v>82450.7</v>
      </c>
      <c r="H28" s="39">
        <v>82426.1</v>
      </c>
      <c r="I28" s="39">
        <f t="shared" si="22"/>
        <v>99.97016398890489</v>
      </c>
      <c r="J28" s="60">
        <f t="shared" si="23"/>
        <v>24.59999999999127</v>
      </c>
      <c r="K28" s="39">
        <v>33804</v>
      </c>
      <c r="L28" s="39">
        <v>33800.7</v>
      </c>
      <c r="M28" s="39">
        <f t="shared" si="24"/>
        <v>99.99023784167554</v>
      </c>
      <c r="N28" s="60">
        <f t="shared" si="25"/>
        <v>3.3000000000029104</v>
      </c>
      <c r="O28" s="39">
        <v>4147.4</v>
      </c>
      <c r="P28" s="39">
        <v>4147.4</v>
      </c>
      <c r="Q28" s="39">
        <f t="shared" si="26"/>
        <v>100</v>
      </c>
      <c r="R28" s="40">
        <f t="shared" si="27"/>
        <v>0</v>
      </c>
      <c r="S28" s="51">
        <v>601.1</v>
      </c>
      <c r="T28" s="39">
        <v>580.5</v>
      </c>
      <c r="U28" s="39">
        <f t="shared" si="28"/>
        <v>96.5729495924139</v>
      </c>
      <c r="V28" s="60">
        <f t="shared" si="29"/>
        <v>20.600000000000023</v>
      </c>
      <c r="W28" s="39">
        <f>G28-K28-O28-S28</f>
        <v>43898.2</v>
      </c>
      <c r="X28" s="39">
        <f>H28-L28-P28-T28</f>
        <v>43897.50000000001</v>
      </c>
      <c r="Y28" s="39">
        <f t="shared" si="31"/>
        <v>99.99840540158824</v>
      </c>
      <c r="Z28" s="40">
        <f t="shared" si="32"/>
        <v>0.6999999999898137</v>
      </c>
      <c r="AA28" s="39">
        <v>11506.7</v>
      </c>
      <c r="AB28" s="39">
        <v>11506.7</v>
      </c>
      <c r="AC28" s="39">
        <f t="shared" si="33"/>
        <v>100</v>
      </c>
      <c r="AD28" s="40">
        <f>AA28-AB28</f>
        <v>0</v>
      </c>
      <c r="AE28" s="41"/>
      <c r="AF28" s="41"/>
      <c r="AG28" s="41"/>
      <c r="AH28" s="41"/>
      <c r="AI28" s="41"/>
    </row>
    <row r="29" spans="1:35" ht="36.75" customHeight="1">
      <c r="A29" s="2">
        <v>6</v>
      </c>
      <c r="B29" s="7" t="s">
        <v>13</v>
      </c>
      <c r="C29" s="35">
        <f t="shared" si="18"/>
        <v>8806.2</v>
      </c>
      <c r="D29" s="35">
        <f t="shared" si="18"/>
        <v>8801.1</v>
      </c>
      <c r="E29" s="35">
        <f t="shared" si="20"/>
        <v>99.94208625740954</v>
      </c>
      <c r="F29" s="25">
        <f t="shared" si="21"/>
        <v>5.100000000000364</v>
      </c>
      <c r="G29" s="35">
        <v>8343.7</v>
      </c>
      <c r="H29" s="35">
        <v>8338.6</v>
      </c>
      <c r="I29" s="35">
        <f t="shared" si="22"/>
        <v>99.93887603820846</v>
      </c>
      <c r="J29" s="25">
        <f t="shared" si="23"/>
        <v>5.100000000000364</v>
      </c>
      <c r="K29" s="35">
        <v>5237.8</v>
      </c>
      <c r="L29" s="35">
        <v>5234.2</v>
      </c>
      <c r="M29" s="35">
        <f t="shared" si="24"/>
        <v>99.93126885333537</v>
      </c>
      <c r="N29" s="25">
        <f t="shared" si="25"/>
        <v>3.600000000000364</v>
      </c>
      <c r="O29" s="35">
        <v>1573</v>
      </c>
      <c r="P29" s="35">
        <v>1572.6</v>
      </c>
      <c r="Q29" s="35">
        <f t="shared" si="26"/>
        <v>99.97457088366178</v>
      </c>
      <c r="R29" s="25">
        <f t="shared" si="27"/>
        <v>0.40000000000009095</v>
      </c>
      <c r="S29" s="35">
        <v>681</v>
      </c>
      <c r="T29" s="35">
        <v>680.6</v>
      </c>
      <c r="U29" s="35">
        <f t="shared" si="28"/>
        <v>99.94126284875185</v>
      </c>
      <c r="V29" s="25">
        <f t="shared" si="29"/>
        <v>0.39999999999997726</v>
      </c>
      <c r="W29" s="35">
        <f>G29-K29-O29-S29</f>
        <v>851.9000000000005</v>
      </c>
      <c r="X29" s="35">
        <f>H29-L29-P29-T29</f>
        <v>851.2000000000006</v>
      </c>
      <c r="Y29" s="35">
        <f t="shared" si="31"/>
        <v>99.9178307313065</v>
      </c>
      <c r="Z29" s="25">
        <f t="shared" si="32"/>
        <v>0.6999999999999318</v>
      </c>
      <c r="AA29" s="35">
        <v>462.5</v>
      </c>
      <c r="AB29" s="35">
        <v>462.5</v>
      </c>
      <c r="AC29" s="35">
        <f t="shared" si="33"/>
        <v>100</v>
      </c>
      <c r="AD29" s="25">
        <f>AA29-AB29</f>
        <v>0</v>
      </c>
      <c r="AE29" s="36"/>
      <c r="AF29" s="36"/>
      <c r="AG29" s="36"/>
      <c r="AH29" s="36"/>
      <c r="AI29" s="36"/>
    </row>
    <row r="30" spans="1:35" s="19" customFormat="1" ht="30.75" customHeight="1">
      <c r="A30" s="16"/>
      <c r="B30" s="17" t="s">
        <v>10</v>
      </c>
      <c r="C30" s="26">
        <f>G30+AA30</f>
        <v>3055821.8213000004</v>
      </c>
      <c r="D30" s="26">
        <f>H30+AB30</f>
        <v>3001511.7624700004</v>
      </c>
      <c r="E30" s="26">
        <f>D30/C30*100</f>
        <v>98.2227347664238</v>
      </c>
      <c r="F30" s="27">
        <f>C30-D30</f>
        <v>54310.058829999994</v>
      </c>
      <c r="G30" s="26">
        <f>G7+G12+G20+G24+G28+G29</f>
        <v>2865468.0530000003</v>
      </c>
      <c r="H30" s="26">
        <f>H7+H12+H20+H24+H28+H29</f>
        <v>2819021.86206</v>
      </c>
      <c r="I30" s="26">
        <f t="shared" si="22"/>
        <v>98.37910630720963</v>
      </c>
      <c r="J30" s="26">
        <f>J7+J12+J20+J24+J28+J29</f>
        <v>46446.19094000015</v>
      </c>
      <c r="K30" s="26">
        <f>K7+K12+K20+K24+K28+K29</f>
        <v>736858.9590000001</v>
      </c>
      <c r="L30" s="26">
        <f>L7+L12+L20+L24+L28+L29</f>
        <v>718234.1795499999</v>
      </c>
      <c r="M30" s="26">
        <f t="shared" si="24"/>
        <v>97.47240917376153</v>
      </c>
      <c r="N30" s="26">
        <f>N7+N12+N20+N24+N28+N29</f>
        <v>18624.779449999995</v>
      </c>
      <c r="O30" s="26">
        <f>O7+O12+O20+O24+O28+O29</f>
        <v>91021.4</v>
      </c>
      <c r="P30" s="26">
        <f>P7+P12+P20+P24+P28+P29</f>
        <v>90588.76579</v>
      </c>
      <c r="Q30" s="26">
        <f t="shared" si="26"/>
        <v>99.5246895675083</v>
      </c>
      <c r="R30" s="26">
        <f>R7+R12+R20+R24+R28+R29</f>
        <v>432.63420999999516</v>
      </c>
      <c r="S30" s="26">
        <f>S7+S12+S20+S24+S28+S29</f>
        <v>80994.1</v>
      </c>
      <c r="T30" s="26">
        <f>T7+T12+T20+T24+T28+T29</f>
        <v>79721.75855000001</v>
      </c>
      <c r="U30" s="26">
        <f t="shared" si="28"/>
        <v>98.42909366237788</v>
      </c>
      <c r="V30" s="26">
        <f>V7+V12+V20+V24+V28+V29</f>
        <v>1272.341449999994</v>
      </c>
      <c r="W30" s="26">
        <f>W7+W12+W20+W24+W28+W29</f>
        <v>1956593.5939999998</v>
      </c>
      <c r="X30" s="26">
        <f>X7+X12+X20+X24+X28+X29</f>
        <v>1930477.1581699997</v>
      </c>
      <c r="Y30" s="26">
        <f t="shared" si="31"/>
        <v>98.66520896776481</v>
      </c>
      <c r="Z30" s="26">
        <f>Z7+Z12+Z20+Z24+Z28+Z29</f>
        <v>26116.435830000133</v>
      </c>
      <c r="AA30" s="26">
        <f>AA7+AA12+AA20+AA24+AA28+AA29</f>
        <v>190353.76830000003</v>
      </c>
      <c r="AB30" s="26">
        <f>AB7+AB12+AB20+AB24+AB28+AB29</f>
        <v>182489.90041</v>
      </c>
      <c r="AC30" s="26">
        <f t="shared" si="33"/>
        <v>95.86881417676668</v>
      </c>
      <c r="AD30" s="26">
        <f>AD7+AD12+AD20+AD24+AD28+AD29</f>
        <v>7863.867890000007</v>
      </c>
      <c r="AE30" s="18"/>
      <c r="AF30" s="36"/>
      <c r="AG30" s="18"/>
      <c r="AH30" s="18"/>
      <c r="AI30" s="18"/>
    </row>
    <row r="31" spans="1:35" ht="21" customHeight="1">
      <c r="A31" s="2">
        <v>7</v>
      </c>
      <c r="B31" s="7" t="s">
        <v>7</v>
      </c>
      <c r="C31" s="35">
        <f>G31+AA31</f>
        <v>21350.1</v>
      </c>
      <c r="D31" s="35">
        <f>H31+AB31</f>
        <v>21092.100000000002</v>
      </c>
      <c r="E31" s="35">
        <f>D31/C31*100</f>
        <v>98.79157474672252</v>
      </c>
      <c r="F31" s="25">
        <f>C31-D31</f>
        <v>257.99999999999636</v>
      </c>
      <c r="G31" s="35">
        <v>20987.6</v>
      </c>
      <c r="H31" s="35">
        <v>20730.4</v>
      </c>
      <c r="I31" s="35">
        <f t="shared" si="22"/>
        <v>98.77451447521395</v>
      </c>
      <c r="J31" s="25">
        <f>G31-H31</f>
        <v>257.1999999999971</v>
      </c>
      <c r="K31" s="35">
        <v>15833.1</v>
      </c>
      <c r="L31" s="35">
        <v>15833</v>
      </c>
      <c r="M31" s="35">
        <f t="shared" si="24"/>
        <v>99.99936841174501</v>
      </c>
      <c r="N31" s="25">
        <f>K31-L31</f>
        <v>0.1000000000003638</v>
      </c>
      <c r="O31" s="35"/>
      <c r="P31" s="35"/>
      <c r="Q31" s="35" t="e">
        <f t="shared" si="26"/>
        <v>#DIV/0!</v>
      </c>
      <c r="R31" s="25">
        <f>O31-P31</f>
        <v>0</v>
      </c>
      <c r="S31" s="35">
        <v>458</v>
      </c>
      <c r="T31" s="35">
        <v>457.9</v>
      </c>
      <c r="U31" s="35">
        <f t="shared" si="28"/>
        <v>99.97816593886462</v>
      </c>
      <c r="V31" s="25">
        <f>S31-T31</f>
        <v>0.10000000000002274</v>
      </c>
      <c r="W31" s="35">
        <f>G31-K31-O31-S31</f>
        <v>4696.499999999998</v>
      </c>
      <c r="X31" s="35">
        <f>H31-L31-P31-T31</f>
        <v>4439.500000000002</v>
      </c>
      <c r="Y31" s="35">
        <f t="shared" si="31"/>
        <v>94.52783988076234</v>
      </c>
      <c r="Z31" s="25">
        <f>W31-X31</f>
        <v>256.99999999999636</v>
      </c>
      <c r="AA31" s="35">
        <v>362.5</v>
      </c>
      <c r="AB31" s="35">
        <v>361.7</v>
      </c>
      <c r="AC31" s="35">
        <f>AB31/AA31*100</f>
        <v>99.77931034482759</v>
      </c>
      <c r="AD31" s="25">
        <f>AA31-AB31</f>
        <v>0.8000000000000114</v>
      </c>
      <c r="AE31" s="36"/>
      <c r="AF31" s="36"/>
      <c r="AG31" s="36"/>
      <c r="AH31" s="36"/>
      <c r="AI31" s="36"/>
    </row>
    <row r="32" spans="1:35" ht="24" customHeight="1" hidden="1">
      <c r="A32" s="2">
        <v>8</v>
      </c>
      <c r="B32" s="7" t="s">
        <v>9</v>
      </c>
      <c r="C32" s="35">
        <f t="shared" si="18"/>
        <v>0</v>
      </c>
      <c r="D32" s="35">
        <f t="shared" si="19"/>
        <v>6791.5</v>
      </c>
      <c r="E32" s="35" t="e">
        <f t="shared" si="20"/>
        <v>#DIV/0!</v>
      </c>
      <c r="F32" s="25">
        <f t="shared" si="21"/>
        <v>-6791.5</v>
      </c>
      <c r="G32" s="35"/>
      <c r="H32" s="35">
        <v>6791.5</v>
      </c>
      <c r="I32" s="35" t="e">
        <f t="shared" si="22"/>
        <v>#DIV/0!</v>
      </c>
      <c r="J32" s="25">
        <f t="shared" si="23"/>
        <v>-6791.5</v>
      </c>
      <c r="K32" s="35"/>
      <c r="L32" s="35"/>
      <c r="M32" s="35" t="e">
        <f t="shared" si="24"/>
        <v>#DIV/0!</v>
      </c>
      <c r="N32" s="25">
        <f t="shared" si="25"/>
        <v>0</v>
      </c>
      <c r="O32" s="35"/>
      <c r="P32" s="35"/>
      <c r="Q32" s="35" t="e">
        <f t="shared" si="26"/>
        <v>#DIV/0!</v>
      </c>
      <c r="R32" s="25">
        <f t="shared" si="27"/>
        <v>0</v>
      </c>
      <c r="S32" s="35"/>
      <c r="T32" s="35"/>
      <c r="U32" s="35" t="e">
        <f t="shared" si="28"/>
        <v>#DIV/0!</v>
      </c>
      <c r="V32" s="25">
        <f t="shared" si="29"/>
        <v>0</v>
      </c>
      <c r="W32" s="35">
        <f aca="true" t="shared" si="36" ref="W32:X36">G32-K32-O32-S32</f>
        <v>0</v>
      </c>
      <c r="X32" s="35">
        <f t="shared" si="36"/>
        <v>6791.5</v>
      </c>
      <c r="Y32" s="35" t="e">
        <f t="shared" si="31"/>
        <v>#DIV/0!</v>
      </c>
      <c r="Z32" s="25">
        <f t="shared" si="32"/>
        <v>-6791.5</v>
      </c>
      <c r="AA32" s="35"/>
      <c r="AB32" s="35"/>
      <c r="AC32" s="35" t="e">
        <f t="shared" si="33"/>
        <v>#DIV/0!</v>
      </c>
      <c r="AD32" s="25">
        <f>AA32-AB32</f>
        <v>0</v>
      </c>
      <c r="AE32" s="36"/>
      <c r="AF32" s="36"/>
      <c r="AG32" s="36"/>
      <c r="AH32" s="36"/>
      <c r="AI32" s="36"/>
    </row>
    <row r="33" spans="1:35" ht="51" customHeight="1" hidden="1">
      <c r="A33" s="2">
        <v>9</v>
      </c>
      <c r="B33" s="7" t="s">
        <v>14</v>
      </c>
      <c r="C33" s="35">
        <f t="shared" si="18"/>
        <v>0</v>
      </c>
      <c r="D33" s="35">
        <f t="shared" si="19"/>
        <v>6791.5</v>
      </c>
      <c r="E33" s="35" t="e">
        <f t="shared" si="20"/>
        <v>#DIV/0!</v>
      </c>
      <c r="F33" s="25">
        <f t="shared" si="21"/>
        <v>-6791.5</v>
      </c>
      <c r="G33" s="35"/>
      <c r="H33" s="35">
        <v>6791.5</v>
      </c>
      <c r="I33" s="35" t="e">
        <f t="shared" si="22"/>
        <v>#DIV/0!</v>
      </c>
      <c r="J33" s="25">
        <f t="shared" si="23"/>
        <v>-6791.5</v>
      </c>
      <c r="K33" s="35"/>
      <c r="L33" s="35"/>
      <c r="M33" s="35" t="e">
        <f t="shared" si="24"/>
        <v>#DIV/0!</v>
      </c>
      <c r="N33" s="25">
        <f t="shared" si="25"/>
        <v>0</v>
      </c>
      <c r="O33" s="35"/>
      <c r="P33" s="35"/>
      <c r="Q33" s="35" t="e">
        <f t="shared" si="26"/>
        <v>#DIV/0!</v>
      </c>
      <c r="R33" s="25">
        <f t="shared" si="27"/>
        <v>0</v>
      </c>
      <c r="S33" s="35"/>
      <c r="T33" s="35"/>
      <c r="U33" s="35" t="e">
        <f t="shared" si="28"/>
        <v>#DIV/0!</v>
      </c>
      <c r="V33" s="25">
        <f t="shared" si="29"/>
        <v>0</v>
      </c>
      <c r="W33" s="35">
        <f t="shared" si="36"/>
        <v>0</v>
      </c>
      <c r="X33" s="35">
        <f t="shared" si="36"/>
        <v>6791.5</v>
      </c>
      <c r="Y33" s="35" t="e">
        <f t="shared" si="31"/>
        <v>#DIV/0!</v>
      </c>
      <c r="Z33" s="25">
        <f t="shared" si="32"/>
        <v>-6791.5</v>
      </c>
      <c r="AA33" s="35"/>
      <c r="AB33" s="35"/>
      <c r="AC33" s="35" t="e">
        <f t="shared" si="33"/>
        <v>#DIV/0!</v>
      </c>
      <c r="AD33" s="25">
        <f>AA33-AB33</f>
        <v>0</v>
      </c>
      <c r="AE33" s="36"/>
      <c r="AF33" s="36"/>
      <c r="AG33" s="36"/>
      <c r="AH33" s="36"/>
      <c r="AI33" s="36"/>
    </row>
    <row r="34" spans="1:35" ht="80.25" customHeight="1" hidden="1">
      <c r="A34" s="43"/>
      <c r="B34" s="10"/>
      <c r="C34" s="35">
        <f t="shared" si="18"/>
        <v>0</v>
      </c>
      <c r="D34" s="35">
        <f t="shared" si="19"/>
        <v>6791.5</v>
      </c>
      <c r="E34" s="35" t="e">
        <f t="shared" si="20"/>
        <v>#DIV/0!</v>
      </c>
      <c r="F34" s="25">
        <f t="shared" si="21"/>
        <v>-6791.5</v>
      </c>
      <c r="G34" s="35"/>
      <c r="H34" s="35">
        <v>6791.5</v>
      </c>
      <c r="I34" s="35" t="e">
        <f t="shared" si="22"/>
        <v>#DIV/0!</v>
      </c>
      <c r="J34" s="25">
        <f t="shared" si="23"/>
        <v>-6791.5</v>
      </c>
      <c r="K34" s="35"/>
      <c r="L34" s="35"/>
      <c r="M34" s="35" t="e">
        <f t="shared" si="24"/>
        <v>#DIV/0!</v>
      </c>
      <c r="N34" s="25">
        <f t="shared" si="25"/>
        <v>0</v>
      </c>
      <c r="O34" s="35"/>
      <c r="P34" s="35"/>
      <c r="Q34" s="35" t="e">
        <f t="shared" si="26"/>
        <v>#DIV/0!</v>
      </c>
      <c r="R34" s="25">
        <f t="shared" si="27"/>
        <v>0</v>
      </c>
      <c r="S34" s="35"/>
      <c r="T34" s="35"/>
      <c r="U34" s="35" t="e">
        <f t="shared" si="28"/>
        <v>#DIV/0!</v>
      </c>
      <c r="V34" s="25">
        <f t="shared" si="29"/>
        <v>0</v>
      </c>
      <c r="W34" s="35">
        <f t="shared" si="36"/>
        <v>0</v>
      </c>
      <c r="X34" s="35">
        <f t="shared" si="36"/>
        <v>6791.5</v>
      </c>
      <c r="Y34" s="35" t="e">
        <f t="shared" si="31"/>
        <v>#DIV/0!</v>
      </c>
      <c r="Z34" s="25">
        <f t="shared" si="32"/>
        <v>-6791.5</v>
      </c>
      <c r="AA34" s="35"/>
      <c r="AB34" s="35"/>
      <c r="AC34" s="35" t="e">
        <f t="shared" si="33"/>
        <v>#DIV/0!</v>
      </c>
      <c r="AD34" s="25">
        <f>AA34-AB34</f>
        <v>0</v>
      </c>
      <c r="AE34" s="36"/>
      <c r="AF34" s="36"/>
      <c r="AG34" s="36"/>
      <c r="AH34" s="36"/>
      <c r="AI34" s="36"/>
    </row>
    <row r="35" spans="1:35" s="4" customFormat="1" ht="33.75" customHeight="1">
      <c r="A35" s="20"/>
      <c r="B35" s="21" t="s">
        <v>12</v>
      </c>
      <c r="C35" s="28">
        <f t="shared" si="18"/>
        <v>21350.1</v>
      </c>
      <c r="D35" s="28">
        <f t="shared" si="19"/>
        <v>21092.100000000002</v>
      </c>
      <c r="E35" s="28">
        <f t="shared" si="20"/>
        <v>98.79157474672252</v>
      </c>
      <c r="F35" s="29">
        <f t="shared" si="21"/>
        <v>257.99999999999636</v>
      </c>
      <c r="G35" s="28">
        <f>G31</f>
        <v>20987.6</v>
      </c>
      <c r="H35" s="28">
        <f>H31</f>
        <v>20730.4</v>
      </c>
      <c r="I35" s="28">
        <f t="shared" si="22"/>
        <v>98.77451447521395</v>
      </c>
      <c r="J35" s="29">
        <f>J31</f>
        <v>257.1999999999971</v>
      </c>
      <c r="K35" s="28">
        <f>K31</f>
        <v>15833.1</v>
      </c>
      <c r="L35" s="28">
        <f>L31</f>
        <v>15833</v>
      </c>
      <c r="M35" s="28">
        <f t="shared" si="24"/>
        <v>99.99936841174501</v>
      </c>
      <c r="N35" s="28">
        <f>N31</f>
        <v>0.1000000000003638</v>
      </c>
      <c r="O35" s="28">
        <f>O31</f>
        <v>0</v>
      </c>
      <c r="P35" s="28">
        <f>P31</f>
        <v>0</v>
      </c>
      <c r="Q35" s="28" t="e">
        <f t="shared" si="26"/>
        <v>#DIV/0!</v>
      </c>
      <c r="R35" s="28">
        <f aca="true" t="shared" si="37" ref="R35:X35">R31</f>
        <v>0</v>
      </c>
      <c r="S35" s="28">
        <f t="shared" si="37"/>
        <v>458</v>
      </c>
      <c r="T35" s="28">
        <f t="shared" si="37"/>
        <v>457.9</v>
      </c>
      <c r="U35" s="28">
        <f t="shared" si="37"/>
        <v>99.97816593886462</v>
      </c>
      <c r="V35" s="28">
        <f t="shared" si="37"/>
        <v>0.10000000000002274</v>
      </c>
      <c r="W35" s="28">
        <f t="shared" si="37"/>
        <v>4696.499999999998</v>
      </c>
      <c r="X35" s="28">
        <f t="shared" si="37"/>
        <v>4439.500000000002</v>
      </c>
      <c r="Y35" s="28">
        <f t="shared" si="31"/>
        <v>94.52783988076234</v>
      </c>
      <c r="Z35" s="29">
        <f>Z31</f>
        <v>256.99999999999636</v>
      </c>
      <c r="AA35" s="28">
        <f>AA31</f>
        <v>362.5</v>
      </c>
      <c r="AB35" s="28">
        <f>AB31</f>
        <v>361.7</v>
      </c>
      <c r="AC35" s="28">
        <f>AB35/AA35*100</f>
        <v>99.77931034482759</v>
      </c>
      <c r="AD35" s="29">
        <f>AD31</f>
        <v>0.8000000000000114</v>
      </c>
      <c r="AE35" s="14"/>
      <c r="AF35" s="36"/>
      <c r="AG35" s="14"/>
      <c r="AH35" s="14"/>
      <c r="AI35" s="14"/>
    </row>
    <row r="36" spans="1:35" s="4" customFormat="1" ht="28.5" customHeight="1" hidden="1">
      <c r="A36" s="20">
        <v>8</v>
      </c>
      <c r="B36" s="22" t="s">
        <v>24</v>
      </c>
      <c r="C36" s="30">
        <f t="shared" si="18"/>
        <v>0</v>
      </c>
      <c r="D36" s="30">
        <f t="shared" si="19"/>
        <v>0</v>
      </c>
      <c r="E36" s="30" t="e">
        <f>D36/C36*100</f>
        <v>#DIV/0!</v>
      </c>
      <c r="F36" s="31">
        <f>C36-D36</f>
        <v>0</v>
      </c>
      <c r="G36" s="28"/>
      <c r="H36" s="28"/>
      <c r="I36" s="30" t="e">
        <f>H36/G36*100</f>
        <v>#DIV/0!</v>
      </c>
      <c r="J36" s="31">
        <f>G36-H36</f>
        <v>0</v>
      </c>
      <c r="K36" s="28"/>
      <c r="L36" s="28"/>
      <c r="M36" s="30"/>
      <c r="N36" s="28"/>
      <c r="O36" s="28"/>
      <c r="P36" s="28"/>
      <c r="Q36" s="28"/>
      <c r="R36" s="28"/>
      <c r="S36" s="28"/>
      <c r="T36" s="28"/>
      <c r="U36" s="30"/>
      <c r="V36" s="28"/>
      <c r="W36" s="28">
        <f>G36-K36-O36-S36</f>
        <v>0</v>
      </c>
      <c r="X36" s="28">
        <f t="shared" si="36"/>
        <v>0</v>
      </c>
      <c r="Y36" s="30" t="e">
        <f>X36/W36*100</f>
        <v>#DIV/0!</v>
      </c>
      <c r="Z36" s="31">
        <f>W36-X36</f>
        <v>0</v>
      </c>
      <c r="AA36" s="28"/>
      <c r="AB36" s="28"/>
      <c r="AC36" s="30"/>
      <c r="AD36" s="31"/>
      <c r="AE36" s="14"/>
      <c r="AF36" s="36"/>
      <c r="AG36" s="14"/>
      <c r="AH36" s="14"/>
      <c r="AI36" s="14"/>
    </row>
    <row r="37" spans="1:35" s="4" customFormat="1" ht="25.5" customHeight="1">
      <c r="A37" s="20"/>
      <c r="B37" s="21" t="s">
        <v>11</v>
      </c>
      <c r="C37" s="28">
        <f t="shared" si="18"/>
        <v>3077171.9213000005</v>
      </c>
      <c r="D37" s="28">
        <f t="shared" si="19"/>
        <v>3022603.86247</v>
      </c>
      <c r="E37" s="28">
        <f t="shared" si="20"/>
        <v>98.22668150413425</v>
      </c>
      <c r="F37" s="29">
        <f t="shared" si="21"/>
        <v>54568.05883000046</v>
      </c>
      <c r="G37" s="28">
        <f>G30+G35+G36</f>
        <v>2886455.6530000004</v>
      </c>
      <c r="H37" s="28">
        <f>H30+H35+H36</f>
        <v>2839752.26206</v>
      </c>
      <c r="I37" s="28">
        <f t="shared" si="22"/>
        <v>98.38198134478665</v>
      </c>
      <c r="J37" s="29">
        <f>G37-H37</f>
        <v>46703.3909400003</v>
      </c>
      <c r="K37" s="28">
        <f>K30+K35</f>
        <v>752692.0590000001</v>
      </c>
      <c r="L37" s="28">
        <f>L30+L35</f>
        <v>734067.1795499999</v>
      </c>
      <c r="M37" s="28">
        <f t="shared" si="24"/>
        <v>97.52556450844658</v>
      </c>
      <c r="N37" s="29">
        <f>N30+N31</f>
        <v>18624.879449999993</v>
      </c>
      <c r="O37" s="28">
        <f>O30+O35</f>
        <v>91021.4</v>
      </c>
      <c r="P37" s="28">
        <f>P30+P35</f>
        <v>90588.76579</v>
      </c>
      <c r="Q37" s="28">
        <f t="shared" si="26"/>
        <v>99.5246895675083</v>
      </c>
      <c r="R37" s="29">
        <f t="shared" si="27"/>
        <v>432.63420999998925</v>
      </c>
      <c r="S37" s="28">
        <f>S30+S35</f>
        <v>81452.1</v>
      </c>
      <c r="T37" s="28">
        <f>T30+T35</f>
        <v>80179.65855000001</v>
      </c>
      <c r="U37" s="28">
        <f t="shared" si="28"/>
        <v>98.43780399768698</v>
      </c>
      <c r="V37" s="29">
        <f t="shared" si="29"/>
        <v>1272.4414499999984</v>
      </c>
      <c r="W37" s="28">
        <f>W30+W35+W36</f>
        <v>1961290.0939999998</v>
      </c>
      <c r="X37" s="28">
        <f>X30+X35+X36</f>
        <v>1934916.6581699997</v>
      </c>
      <c r="Y37" s="28">
        <f t="shared" si="31"/>
        <v>98.65530163484321</v>
      </c>
      <c r="Z37" s="29">
        <f t="shared" si="32"/>
        <v>26373.43583000009</v>
      </c>
      <c r="AA37" s="28">
        <f>AA30+AA35+AA36</f>
        <v>190716.26830000003</v>
      </c>
      <c r="AB37" s="28">
        <f>AB30+AB35+AB36</f>
        <v>182851.60041</v>
      </c>
      <c r="AC37" s="28">
        <f t="shared" si="33"/>
        <v>95.87624697142839</v>
      </c>
      <c r="AD37" s="29">
        <f>AA37-AB37</f>
        <v>7864.6678900000115</v>
      </c>
      <c r="AE37" s="14"/>
      <c r="AF37" s="36"/>
      <c r="AG37" s="14"/>
      <c r="AH37" s="14"/>
      <c r="AI37" s="14"/>
    </row>
    <row r="38" spans="6:35" ht="12.75">
      <c r="F38" s="9"/>
      <c r="G38" s="36"/>
      <c r="H38" s="36"/>
      <c r="I38" s="36"/>
      <c r="J38" s="9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44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4:35" ht="12.75">
      <c r="D39" s="9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44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3:35" ht="12.7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24"/>
      <c r="W40" s="9"/>
      <c r="X40" s="9"/>
      <c r="Y40" s="9"/>
      <c r="Z40" s="9"/>
      <c r="AA40" s="9"/>
      <c r="AB40" s="9"/>
      <c r="AC40" s="9"/>
      <c r="AD40" s="9"/>
      <c r="AE40" s="36"/>
      <c r="AF40" s="36"/>
      <c r="AG40" s="36"/>
      <c r="AH40" s="36"/>
      <c r="AI40" s="36"/>
    </row>
    <row r="41" spans="6:35" ht="12.75">
      <c r="F41" s="9"/>
      <c r="G41" s="36"/>
      <c r="H41" s="36"/>
      <c r="I41" s="36"/>
      <c r="J41" s="9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44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7:35" ht="12.75"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7:35" ht="17.25" customHeight="1"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35" s="48" customFormat="1" ht="18">
      <c r="A44" s="46"/>
      <c r="B44" s="46"/>
      <c r="C44" s="46"/>
      <c r="D44" s="49"/>
      <c r="E44" s="46"/>
      <c r="F44" s="4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s="48" customFormat="1" ht="18">
      <c r="A45" s="46"/>
      <c r="B45" s="46"/>
      <c r="C45" s="46"/>
      <c r="D45" s="49"/>
      <c r="E45" s="46"/>
      <c r="F45" s="4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s="48" customFormat="1" ht="18">
      <c r="A46" s="46"/>
      <c r="B46" s="46"/>
      <c r="C46" s="46"/>
      <c r="D46" s="49"/>
      <c r="E46" s="46"/>
      <c r="F46" s="4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s="48" customFormat="1" ht="18">
      <c r="A47" s="46"/>
      <c r="B47" s="46"/>
      <c r="C47" s="46"/>
      <c r="D47" s="49"/>
      <c r="E47" s="46"/>
      <c r="F47" s="49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4:35" ht="12.75">
      <c r="D48" s="4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4:35" ht="18">
      <c r="D49" s="49"/>
      <c r="E49" s="45"/>
      <c r="F49" s="49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3:35" ht="12.75">
      <c r="C50" s="9"/>
      <c r="D50" s="9"/>
      <c r="E50" s="9"/>
      <c r="F50" s="9"/>
      <c r="G50" s="9"/>
      <c r="H50" s="9"/>
      <c r="I50" s="9"/>
      <c r="J50" s="9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7:35" ht="12.75"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7:35" ht="12.75"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7:35" ht="12.75"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7:35" ht="12.75"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7:35" ht="12.75"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7:35" ht="12.75"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7:35" ht="12.75"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7:35" ht="12.75"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7:35" ht="12.75"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7:35" ht="12.75"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</row>
    <row r="61" spans="7:35" ht="12.75"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7:35" ht="12.75"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7:35" ht="12.75"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7:35" ht="12.75"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</row>
    <row r="65" spans="7:35" ht="12.75"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7:35" ht="12.75"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7:35" ht="12.75"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7:35" ht="12.75"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7:35" ht="12.75"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7:35" ht="12.75"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7:35" ht="12.75"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7:35" ht="12.75"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7:35" ht="12.75"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7:35" ht="12.75"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7:35" ht="12.75"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7:35" ht="12.75"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7:35" ht="12.75"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7:35" ht="12.75"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7:35" ht="12.75"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7:35" ht="12.75"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7:35" ht="12.75"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7:35" ht="12.75"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7:35" ht="12.75"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7:35" ht="12.75"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7:35" ht="12.75"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7:35" ht="12.75"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7:35" ht="12.75"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7:35" ht="12.75"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7:35" ht="12.75"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7:35" ht="12.75"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7:35" ht="12.75"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7:35" ht="12.75"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</row>
    <row r="93" spans="7:35" ht="12.75"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7:35" ht="12.75"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</row>
    <row r="95" spans="7:35" ht="12.75"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</row>
    <row r="96" spans="7:35" ht="12.75"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</row>
    <row r="97" spans="7:35" ht="12.75"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</row>
    <row r="98" spans="7:35" ht="12.75"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</row>
    <row r="99" spans="7:35" ht="12.75"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</row>
    <row r="100" spans="7:35" ht="12.75"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</row>
    <row r="101" spans="7:35" ht="12.75"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</row>
    <row r="102" spans="7:35" ht="12.75"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</row>
    <row r="103" spans="7:35" ht="12.75"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</row>
    <row r="104" spans="7:35" ht="12.75"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</row>
    <row r="105" spans="7:35" ht="12.75"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</row>
    <row r="106" spans="7:35" ht="12.75"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</row>
    <row r="107" spans="7:35" ht="12.75"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</row>
    <row r="108" spans="7:35" ht="12.75"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</row>
    <row r="109" spans="7:35" ht="12.75"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</row>
    <row r="110" spans="7:35" ht="12.75"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</row>
    <row r="111" spans="7:35" ht="12.75"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</row>
    <row r="112" spans="7:35" ht="12.75"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</row>
    <row r="113" spans="7:35" ht="12.75"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</row>
    <row r="114" spans="7:35" ht="12.75"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</row>
    <row r="115" spans="7:35" ht="12.75"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</row>
    <row r="116" spans="7:35" ht="12.75"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</row>
    <row r="117" spans="7:35" ht="12.75"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</row>
    <row r="118" spans="7:35" ht="12.75"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</row>
    <row r="119" spans="7:35" ht="12.75"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</row>
    <row r="120" spans="7:35" ht="12.75"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</row>
    <row r="121" spans="7:35" ht="12.75"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</row>
    <row r="122" spans="7:35" ht="12.75"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</row>
    <row r="123" spans="7:35" ht="12.75"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</row>
    <row r="124" spans="7:35" ht="12.75"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</row>
    <row r="125" spans="7:35" ht="12.75"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</row>
    <row r="126" spans="7:35" ht="12.75"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</row>
    <row r="127" spans="7:35" ht="12.75"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</row>
    <row r="128" spans="7:35" ht="12.75"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</row>
    <row r="129" spans="7:35" ht="12.75"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</row>
    <row r="130" spans="7:35" ht="12.75"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</row>
    <row r="131" spans="7:35" ht="12.75"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</row>
    <row r="132" spans="7:35" ht="12.75"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</row>
    <row r="133" spans="7:35" ht="12.75"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</row>
    <row r="134" spans="7:35" ht="12.75"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</row>
    <row r="135" spans="7:35" ht="12.75"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</row>
    <row r="136" spans="7:35" ht="12.75"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</row>
    <row r="137" spans="7:35" ht="12.75"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</row>
    <row r="138" spans="7:35" ht="12.75"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</row>
    <row r="139" spans="7:35" ht="12.75"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</row>
    <row r="140" spans="7:35" ht="12.75"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</row>
    <row r="141" spans="7:35" ht="12.75"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</row>
    <row r="142" spans="7:35" ht="12.75"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</row>
    <row r="143" spans="7:35" ht="12.75"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</row>
    <row r="144" spans="7:35" ht="12.75"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</row>
    <row r="145" spans="7:35" ht="12.75"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</row>
    <row r="146" spans="7:35" ht="12.75"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</row>
    <row r="147" spans="7:35" ht="12.75"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</row>
    <row r="148" spans="7:35" ht="12.75"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</row>
    <row r="149" spans="7:35" ht="12.75"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</row>
    <row r="150" spans="7:35" ht="12.75"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</row>
    <row r="151" spans="7:35" ht="12.75"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</row>
    <row r="152" spans="7:35" ht="12.75"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</row>
    <row r="153" spans="7:35" ht="12.75"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</row>
    <row r="154" spans="7:35" ht="12.75"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</row>
    <row r="155" spans="7:35" ht="12.75"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</row>
    <row r="156" spans="7:35" ht="12.75"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</row>
    <row r="157" spans="7:35" ht="12.75"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</row>
    <row r="158" spans="7:35" ht="12.75"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</row>
    <row r="159" spans="7:35" ht="12.75"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</row>
    <row r="160" spans="7:35" ht="12.75"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</row>
    <row r="161" spans="7:35" ht="12.75"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</row>
    <row r="162" spans="7:35" ht="12.75"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</row>
    <row r="163" spans="7:35" ht="12.75"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</row>
    <row r="164" spans="7:35" ht="12.75"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</row>
    <row r="165" spans="7:35" ht="12.75"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</row>
    <row r="166" spans="7:35" ht="12.75"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</row>
    <row r="167" spans="7:35" ht="12.75"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</row>
    <row r="168" spans="7:35" ht="12.75"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</row>
    <row r="169" spans="7:35" ht="12.75"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</row>
    <row r="170" spans="7:35" ht="12.75"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</row>
    <row r="171" spans="7:35" ht="12.75"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</row>
    <row r="172" spans="7:35" ht="12.75"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</row>
    <row r="173" spans="7:35" ht="12.75"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</row>
    <row r="174" spans="7:35" ht="12.75"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</row>
    <row r="175" spans="7:35" ht="12.75"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</row>
    <row r="176" spans="7:35" ht="12.75"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</row>
    <row r="177" spans="7:35" ht="12.75"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</row>
    <row r="178" spans="7:35" ht="12.75"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</row>
    <row r="179" spans="7:35" ht="12.75"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</row>
    <row r="180" spans="7:35" ht="12.75"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</row>
    <row r="181" spans="7:35" ht="12.75"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</row>
    <row r="182" spans="7:35" ht="12.75"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</row>
    <row r="183" spans="7:35" ht="12.75"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</row>
    <row r="184" spans="7:35" ht="12.75"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</row>
    <row r="185" spans="7:35" ht="12.75"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</row>
    <row r="186" spans="7:35" ht="12.75"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</row>
    <row r="187" spans="7:35" ht="12.75"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</row>
    <row r="188" spans="7:35" ht="12.75"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</row>
    <row r="189" spans="7:35" ht="12.75"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</row>
    <row r="190" spans="7:35" ht="12.75"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</row>
    <row r="191" spans="7:35" ht="12.75"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</row>
    <row r="192" spans="7:35" ht="12.75"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</row>
    <row r="193" spans="7:35" ht="12.75"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</row>
    <row r="194" spans="7:35" ht="12.75"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</row>
    <row r="195" spans="7:35" ht="12.75"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</row>
    <row r="196" spans="7:35" ht="12.75"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</row>
    <row r="197" spans="7:35" ht="12.75"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</row>
    <row r="198" spans="7:35" ht="12.75"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</row>
    <row r="199" spans="7:35" ht="12.75"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</row>
    <row r="200" spans="7:35" ht="12.75"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</row>
    <row r="201" spans="7:35" ht="12.75"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</row>
    <row r="202" spans="7:35" ht="12.75"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</row>
    <row r="203" spans="7:35" ht="12.75"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</row>
    <row r="204" spans="7:35" ht="12.75"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</row>
    <row r="205" spans="7:35" ht="12.75"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</row>
    <row r="206" spans="7:35" ht="12.75"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</row>
    <row r="207" spans="7:35" ht="12.75"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</row>
    <row r="208" spans="7:35" ht="12.75"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</row>
    <row r="209" spans="7:35" ht="12.75"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</row>
    <row r="210" spans="7:35" ht="12.75"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</row>
    <row r="211" spans="7:35" ht="12.75"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</row>
    <row r="212" spans="7:35" ht="12.75"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</row>
    <row r="213" spans="7:35" ht="12.75"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</row>
    <row r="214" spans="7:35" ht="12.75"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</row>
    <row r="215" spans="7:35" ht="12.75"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</row>
    <row r="216" spans="7:35" ht="12.75"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</row>
    <row r="217" spans="7:35" ht="12.75"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</row>
    <row r="218" spans="7:35" ht="12.75"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</row>
    <row r="219" spans="7:35" ht="12.75"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</row>
    <row r="220" spans="7:35" ht="12.75"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</row>
    <row r="221" spans="7:35" ht="12.75"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</row>
    <row r="222" spans="7:35" ht="12.75"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</row>
    <row r="223" spans="7:35" ht="12.75"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</row>
    <row r="224" spans="7:35" ht="12.75"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</row>
    <row r="225" spans="7:35" ht="12.75"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</row>
    <row r="226" spans="7:35" ht="12.75"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</row>
    <row r="227" spans="7:35" ht="12.75"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</row>
    <row r="228" spans="7:35" ht="12.75"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</row>
    <row r="229" spans="7:35" ht="12.75"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</row>
    <row r="230" spans="7:35" ht="12.75"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</row>
    <row r="231" spans="7:35" ht="12.75"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</row>
    <row r="232" spans="7:35" ht="12.75"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</row>
    <row r="233" spans="7:35" ht="12.75"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</row>
    <row r="234" spans="7:35" ht="12.75"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</row>
    <row r="235" spans="7:35" ht="12.75"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</row>
    <row r="236" spans="7:35" ht="12.75"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</row>
    <row r="237" spans="7:35" ht="12.75"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</row>
    <row r="238" spans="7:35" ht="12.75"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</row>
    <row r="239" spans="7:35" ht="12.75"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</row>
    <row r="240" spans="7:35" ht="12.75"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</row>
    <row r="241" spans="7:35" ht="12.75"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</row>
    <row r="242" spans="7:35" ht="12.75"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</row>
    <row r="243" spans="7:35" ht="12.75"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</row>
    <row r="244" spans="7:35" ht="12.75"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</row>
    <row r="245" spans="7:35" ht="12.75"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</row>
    <row r="246" spans="7:35" ht="12.75"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</row>
    <row r="247" spans="7:35" ht="12.75"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</row>
    <row r="248" spans="7:35" ht="12.75"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</row>
    <row r="249" spans="7:35" ht="12.75"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</row>
    <row r="250" spans="7:35" ht="12.75"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</row>
    <row r="251" spans="7:35" ht="12.75"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</row>
    <row r="252" spans="7:35" ht="12.75"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</row>
    <row r="253" spans="7:35" ht="12.75"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</row>
    <row r="254" spans="7:35" ht="12.75"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</row>
    <row r="255" spans="7:35" ht="12.75"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</row>
    <row r="256" spans="7:35" ht="12.75"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</row>
    <row r="257" spans="7:35" ht="12.75"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</row>
    <row r="258" spans="7:35" ht="12.75"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</row>
    <row r="259" spans="7:35" ht="12.75"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</row>
    <row r="260" spans="7:35" ht="12.75"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</row>
    <row r="261" spans="7:35" ht="12.75"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</row>
    <row r="262" spans="7:35" ht="12.75"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</row>
    <row r="263" spans="7:35" ht="12.75"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</row>
    <row r="264" spans="7:35" ht="12.75"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</row>
    <row r="265" spans="7:35" ht="12.75"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</row>
    <row r="266" spans="7:35" ht="12.75"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</row>
    <row r="267" spans="7:35" ht="12.75"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</row>
    <row r="268" spans="7:35" ht="12.75"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</row>
    <row r="269" spans="7:35" ht="12.75"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</row>
    <row r="270" spans="7:35" ht="12.75"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</row>
    <row r="271" spans="7:35" ht="12.75"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</row>
    <row r="272" spans="7:35" ht="12.75"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</row>
    <row r="273" spans="7:35" ht="12.75"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</row>
    <row r="274" spans="7:35" ht="12.75"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</row>
    <row r="275" spans="7:35" ht="12.75"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</row>
    <row r="276" spans="7:35" ht="12.75"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</row>
    <row r="277" spans="7:35" ht="12.75"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</row>
    <row r="278" spans="7:35" ht="12.75"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</row>
    <row r="279" spans="7:35" ht="12.75"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</row>
    <row r="280" spans="7:35" ht="12.75"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</row>
    <row r="281" spans="7:35" ht="12.75"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</row>
    <row r="282" spans="7:35" ht="12.75"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</row>
    <row r="283" spans="7:35" ht="12.75"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</row>
    <row r="284" spans="7:35" ht="12.75"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</row>
    <row r="285" spans="7:35" ht="12.75"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</row>
    <row r="286" spans="7:35" ht="12.75"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</row>
    <row r="287" spans="7:35" ht="12.75"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</row>
    <row r="288" spans="7:35" ht="12.75"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</row>
    <row r="289" spans="7:35" ht="12.75"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</row>
    <row r="290" spans="7:35" ht="12.75"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</row>
    <row r="291" spans="7:35" ht="12.75"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</row>
    <row r="292" spans="7:35" ht="12.75"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</row>
    <row r="293" spans="7:35" ht="12.75"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</row>
    <row r="294" spans="7:35" ht="12.75"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</row>
    <row r="295" spans="7:35" ht="12.75"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</row>
    <row r="296" spans="7:35" ht="12.75"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</row>
    <row r="297" spans="7:35" ht="12.75"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</row>
    <row r="298" spans="7:35" ht="12.75"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</row>
    <row r="299" spans="7:35" ht="12.75"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</row>
    <row r="300" spans="7:35" ht="12.75"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</row>
    <row r="301" spans="7:35" ht="12.75"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</row>
    <row r="302" spans="7:35" ht="12.75"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</row>
    <row r="303" spans="7:35" ht="12.75"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</row>
    <row r="304" spans="7:35" ht="12.75"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</row>
    <row r="305" spans="7:35" ht="12.75"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</row>
    <row r="306" spans="7:35" ht="12.75"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</row>
    <row r="307" spans="7:35" ht="12.75"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</row>
    <row r="308" spans="7:35" ht="12.75"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</row>
    <row r="309" spans="7:35" ht="12.75"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</row>
    <row r="310" spans="7:35" ht="12.75"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</row>
    <row r="311" spans="7:35" ht="12.75"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</row>
    <row r="312" spans="7:35" ht="12.75"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</row>
    <row r="313" spans="7:35" ht="12.75"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</row>
    <row r="314" spans="7:35" ht="12.75"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</row>
    <row r="315" spans="7:35" ht="12.75"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</row>
    <row r="316" spans="7:35" ht="12.75"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</row>
    <row r="317" spans="7:35" ht="12.75"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</row>
    <row r="318" spans="7:35" ht="12.75"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</row>
    <row r="319" spans="7:35" ht="12.75"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</row>
    <row r="320" spans="7:35" ht="12.75"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</row>
    <row r="321" spans="7:35" ht="12.75"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</row>
    <row r="322" spans="7:35" ht="12.75"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</row>
    <row r="323" spans="7:35" ht="12.75"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</row>
    <row r="324" spans="7:35" ht="12.75"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</row>
    <row r="325" spans="7:35" ht="12.75"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</row>
    <row r="326" spans="7:35" ht="12.75"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</row>
    <row r="327" spans="7:35" ht="12.75"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</row>
    <row r="328" spans="7:35" ht="12.75"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</row>
    <row r="329" spans="7:35" ht="12.75"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</row>
    <row r="330" spans="7:35" ht="12.75"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</row>
    <row r="331" spans="7:35" ht="12.75"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</row>
    <row r="332" spans="7:35" ht="12.75"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</row>
    <row r="333" spans="7:35" ht="12.75"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</row>
    <row r="334" spans="7:35" ht="12.75"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</row>
    <row r="335" spans="7:35" ht="12.75"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</row>
    <row r="336" spans="7:35" ht="12.75"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</row>
    <row r="337" spans="7:35" ht="12.75"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</row>
    <row r="338" spans="7:35" ht="12.75"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</row>
    <row r="339" spans="7:35" ht="12.75"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</row>
    <row r="340" spans="7:35" ht="12.75"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</row>
    <row r="341" spans="7:35" ht="12.75"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</row>
    <row r="342" spans="7:35" ht="12.75"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</row>
    <row r="343" spans="7:35" ht="12.75"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</row>
    <row r="344" spans="7:35" ht="12.75"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</row>
    <row r="345" spans="7:35" ht="12.75"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</row>
    <row r="346" spans="7:35" ht="12.75"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</row>
    <row r="347" spans="7:35" ht="12.75"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</row>
    <row r="348" spans="7:35" ht="12.75"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</row>
    <row r="349" spans="7:35" ht="12.75"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</row>
    <row r="350" spans="7:35" ht="12.75"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</row>
    <row r="351" spans="7:35" ht="12.75"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</row>
    <row r="352" spans="7:35" ht="12.75"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</row>
    <row r="353" spans="7:35" ht="12.75"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</row>
    <row r="354" spans="7:35" ht="12.75"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</row>
    <row r="355" spans="7:35" ht="12.75"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</row>
    <row r="356" spans="7:35" ht="12.75"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</row>
    <row r="357" spans="7:35" ht="12.75"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</row>
    <row r="358" spans="7:35" ht="12.75"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</row>
    <row r="359" spans="7:35" ht="12.75"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</row>
    <row r="360" spans="7:35" ht="12.75"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</row>
    <row r="361" spans="7:35" ht="12.75"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</row>
    <row r="362" spans="7:35" ht="12.75"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</row>
    <row r="363" spans="7:35" ht="12.75"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</row>
    <row r="364" spans="7:35" ht="12.75"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</row>
    <row r="365" spans="7:35" ht="12.75"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</row>
    <row r="366" spans="7:35" ht="12.75"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</row>
    <row r="367" spans="7:35" ht="12.75"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</row>
    <row r="368" spans="7:35" ht="12.75"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</row>
    <row r="369" spans="7:35" ht="12.75"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</row>
    <row r="370" spans="7:35" ht="12.75"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</row>
    <row r="371" spans="7:35" ht="12.75"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</row>
    <row r="372" spans="7:35" ht="12.75"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</row>
    <row r="373" spans="7:35" ht="12.75"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</row>
    <row r="374" spans="7:35" ht="12.75"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</row>
    <row r="375" spans="7:35" ht="12.75"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</row>
    <row r="376" spans="7:35" ht="12.75"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</row>
    <row r="377" spans="7:35" ht="12.75"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</row>
    <row r="378" spans="7:35" ht="12.75"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</row>
    <row r="379" spans="7:35" ht="12.75"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</row>
    <row r="380" spans="7:35" ht="12.75"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</row>
    <row r="381" spans="7:35" ht="12.75"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</row>
    <row r="382" spans="7:35" ht="12.75"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</row>
    <row r="383" spans="7:35" ht="12.75"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</row>
    <row r="384" spans="7:35" ht="12.75"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</row>
    <row r="385" spans="7:35" ht="12.75"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</row>
    <row r="386" spans="7:35" ht="12.75"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</row>
    <row r="387" spans="7:35" ht="12.75"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</row>
    <row r="388" spans="7:35" ht="12.75"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</row>
    <row r="389" spans="7:35" ht="12.75"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</row>
    <row r="390" spans="7:35" ht="12.75"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</row>
    <row r="391" spans="7:35" ht="12.75"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</row>
    <row r="392" spans="7:35" ht="12.75"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</row>
    <row r="393" spans="7:35" ht="12.75"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</row>
    <row r="394" spans="7:35" ht="12.75"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</row>
    <row r="395" spans="7:35" ht="12.75"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</row>
    <row r="396" spans="7:35" ht="12.75"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</row>
    <row r="397" spans="7:35" ht="12.75"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</row>
    <row r="398" spans="7:35" ht="12.75"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</row>
    <row r="399" spans="7:35" ht="12.75"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</row>
    <row r="400" spans="7:35" ht="12.75"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</row>
    <row r="401" spans="7:35" ht="12.75"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</row>
    <row r="402" spans="7:35" ht="12.75"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</row>
    <row r="403" spans="7:35" ht="12.75"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</row>
    <row r="404" spans="7:35" ht="12.75"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</row>
    <row r="405" spans="7:35" ht="12.75"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</row>
    <row r="406" spans="7:35" ht="12.75"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</row>
    <row r="407" spans="7:35" ht="12.75"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</row>
    <row r="408" spans="7:35" ht="12.75"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</row>
    <row r="409" spans="7:35" ht="12.75"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</row>
    <row r="410" spans="7:35" ht="12.75"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</row>
    <row r="411" spans="7:35" ht="12.75"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</row>
    <row r="412" spans="7:35" ht="12.75"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</row>
    <row r="413" spans="7:35" ht="12.75"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</row>
    <row r="414" spans="7:35" ht="12.75"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</row>
    <row r="415" spans="7:35" ht="12.75"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</row>
    <row r="416" spans="7:35" ht="12.75"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</row>
    <row r="417" spans="7:35" ht="12.75"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</row>
    <row r="418" spans="7:35" ht="12.75"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</row>
    <row r="419" spans="7:35" ht="12.75"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</row>
    <row r="420" spans="7:35" ht="12.75"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</row>
    <row r="421" spans="7:35" ht="12.75"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</row>
    <row r="422" spans="7:35" ht="12.75"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</row>
    <row r="423" spans="7:35" ht="12.75"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</row>
    <row r="424" spans="7:35" ht="12.75"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</row>
    <row r="425" spans="7:35" ht="12.75"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</row>
    <row r="426" spans="7:35" ht="12.75"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</row>
    <row r="427" spans="7:35" ht="12.75"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</row>
    <row r="428" spans="7:35" ht="12.75"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</row>
    <row r="429" spans="7:35" ht="12.75"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</row>
    <row r="430" spans="7:35" ht="12.75"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</row>
    <row r="431" spans="7:35" ht="12.75"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</row>
    <row r="432" spans="7:35" ht="12.75"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</row>
    <row r="433" spans="7:35" ht="12.75"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</row>
    <row r="434" spans="7:35" ht="12.75"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</row>
    <row r="435" spans="7:35" ht="12.75"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</row>
    <row r="436" spans="7:35" ht="12.75"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</row>
    <row r="437" spans="7:35" ht="12.75"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</row>
    <row r="438" spans="7:35" ht="12.75"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</row>
    <row r="439" spans="7:35" ht="12.75"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</row>
    <row r="440" spans="7:35" ht="12.75"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</row>
    <row r="441" spans="7:35" ht="12.75"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</row>
    <row r="442" spans="7:35" ht="12.75"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</row>
    <row r="443" spans="7:35" ht="12.75"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</row>
    <row r="444" spans="7:35" ht="12.75"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</row>
    <row r="445" spans="7:35" ht="12.75"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</row>
    <row r="446" spans="7:35" ht="12.75"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</row>
    <row r="447" spans="7:35" ht="12.75"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</row>
    <row r="448" spans="7:35" ht="12.75"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</row>
    <row r="449" spans="7:35" ht="12.75"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</row>
    <row r="450" spans="7:35" ht="12.75"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</row>
    <row r="451" spans="7:35" ht="12.75"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</row>
    <row r="452" spans="7:35" ht="12.75"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</row>
    <row r="453" spans="7:35" ht="12.75"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</row>
    <row r="454" spans="7:35" ht="12.75"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</row>
    <row r="455" spans="7:35" ht="12.75"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</row>
    <row r="456" spans="7:35" ht="12.75"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</row>
    <row r="457" spans="7:35" ht="12.75"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</row>
    <row r="458" spans="7:35" ht="12.75"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</row>
    <row r="459" spans="7:35" ht="12.75"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</row>
    <row r="460" spans="7:35" ht="12.75"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</row>
    <row r="461" spans="7:35" ht="12.75"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</row>
    <row r="462" spans="7:35" ht="12.75"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</row>
    <row r="463" spans="7:35" ht="12.75"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</row>
    <row r="464" spans="7:35" ht="12.75"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</row>
    <row r="465" spans="7:35" ht="12.75"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</row>
    <row r="466" spans="7:35" ht="12.75"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</row>
    <row r="467" spans="7:35" ht="12.75"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</row>
    <row r="468" spans="7:35" ht="12.75"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</row>
    <row r="469" spans="7:35" ht="12.75"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</row>
    <row r="470" spans="7:35" ht="12.75"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</row>
    <row r="471" spans="7:35" ht="12.75"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</row>
    <row r="472" spans="7:35" ht="12.75"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</row>
    <row r="473" spans="7:35" ht="12.75"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</row>
    <row r="474" spans="7:35" ht="12.75"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</row>
    <row r="475" spans="7:35" ht="12.75"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</row>
    <row r="476" spans="7:35" ht="12.75"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</row>
    <row r="477" spans="7:35" ht="12.75"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</row>
    <row r="478" spans="7:35" ht="12.75"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</row>
    <row r="479" spans="7:35" ht="12.75"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</row>
    <row r="480" spans="7:35" ht="12.75"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</row>
    <row r="481" spans="7:35" ht="12.75"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</row>
    <row r="482" spans="7:35" ht="12.75"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</row>
    <row r="483" spans="7:35" ht="12.75"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</row>
    <row r="484" spans="7:35" ht="12.75"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</row>
    <row r="485" spans="7:35" ht="12.75"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</row>
    <row r="486" spans="7:35" ht="12.75"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</row>
    <row r="487" spans="7:35" ht="12.75"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</row>
    <row r="488" spans="7:35" ht="12.75"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</row>
    <row r="489" spans="7:35" ht="12.75"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</row>
    <row r="490" spans="7:35" ht="12.75"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</row>
    <row r="491" spans="7:35" ht="12.75"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</row>
    <row r="492" spans="7:35" ht="12.75"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</row>
    <row r="493" spans="7:35" ht="12.75"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</row>
    <row r="494" spans="7:35" ht="12.75"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</row>
    <row r="495" spans="7:35" ht="12.75"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</row>
    <row r="496" spans="7:35" ht="12.75"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</row>
    <row r="497" spans="7:35" ht="12.75"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</row>
    <row r="498" spans="7:35" ht="12.75"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</row>
    <row r="499" spans="7:35" ht="12.75"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</row>
    <row r="500" spans="7:35" ht="12.75"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</row>
    <row r="501" spans="7:35" ht="12.75"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</row>
    <row r="502" spans="7:35" ht="12.75"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</row>
    <row r="503" spans="7:35" ht="12.75"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</row>
    <row r="504" spans="7:35" ht="12.75"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</row>
    <row r="505" spans="7:35" ht="12.75"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</row>
    <row r="506" spans="7:35" ht="12.75"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</row>
    <row r="507" spans="7:35" ht="12.75"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</row>
    <row r="508" spans="7:35" ht="12.75"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</row>
    <row r="509" spans="7:35" ht="12.75"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</row>
    <row r="510" spans="7:35" ht="12.75"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</row>
    <row r="511" spans="7:35" ht="12.75"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</row>
    <row r="512" spans="7:35" ht="12.75"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</row>
    <row r="513" spans="7:35" ht="12.75"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</row>
    <row r="514" spans="7:35" ht="12.75"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</row>
    <row r="515" spans="7:35" ht="12.75"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</row>
    <row r="516" spans="7:35" ht="12.75"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</row>
    <row r="517" spans="7:35" ht="12.75"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</row>
    <row r="518" spans="7:35" ht="12.75"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</row>
    <row r="519" spans="7:35" ht="12.75"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</row>
    <row r="520" spans="7:35" ht="12.75"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</row>
    <row r="521" spans="7:35" ht="12.75"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</row>
    <row r="522" spans="7:35" ht="12.75"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</row>
    <row r="523" spans="7:35" ht="12.75"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</row>
    <row r="524" spans="7:35" ht="12.75"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</row>
    <row r="525" spans="7:35" ht="12.75"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</row>
    <row r="526" spans="7:35" ht="12.75"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</row>
    <row r="527" spans="7:35" ht="12.75"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</row>
    <row r="528" spans="7:35" ht="12.75"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</row>
    <row r="529" spans="7:35" ht="12.75"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</row>
    <row r="530" spans="7:35" ht="12.75"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</row>
    <row r="531" spans="7:35" ht="12.75"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</row>
    <row r="532" spans="7:35" ht="12.75"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</row>
    <row r="533" spans="7:35" ht="12.75"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</row>
    <row r="534" spans="7:35" ht="12.75"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</row>
    <row r="535" spans="7:35" ht="12.75"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</row>
    <row r="536" spans="7:35" ht="12.75"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</row>
    <row r="537" spans="7:35" ht="12.75"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</row>
    <row r="538" spans="7:35" ht="12.75"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</row>
    <row r="539" spans="7:35" ht="12.75"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</row>
    <row r="540" spans="7:35" ht="12.75"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</row>
    <row r="541" spans="7:35" ht="12.75"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</row>
    <row r="542" spans="7:35" ht="12.75"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</row>
    <row r="543" spans="7:35" ht="12.75"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</row>
    <row r="544" spans="7:35" ht="12.75"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</row>
    <row r="545" spans="7:35" ht="12.75"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</row>
    <row r="546" spans="7:35" ht="12.75"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</row>
    <row r="547" spans="7:35" ht="12.75"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</row>
    <row r="548" spans="7:35" ht="12.75"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</row>
    <row r="549" spans="7:35" ht="12.75"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</row>
    <row r="550" spans="7:35" ht="12.75"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</row>
    <row r="551" spans="7:35" ht="12.75"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</row>
    <row r="552" spans="7:35" ht="12.75"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</row>
    <row r="553" spans="7:35" ht="12.75"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</row>
    <row r="554" spans="7:35" ht="12.75"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</row>
    <row r="555" spans="7:35" ht="12.75"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</row>
    <row r="556" spans="7:35" ht="12.75"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</row>
    <row r="557" spans="7:35" ht="12.75"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</row>
    <row r="558" spans="7:35" ht="12.75"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</row>
    <row r="559" spans="7:35" ht="12.75"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</row>
    <row r="560" spans="7:35" ht="12.75"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</row>
    <row r="561" spans="7:35" ht="12.75"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</row>
    <row r="562" spans="7:35" ht="12.75"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</row>
    <row r="563" spans="7:35" ht="12.75"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</row>
    <row r="564" spans="7:35" ht="12.75"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</row>
    <row r="565" spans="7:35" ht="12.75"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</row>
    <row r="566" spans="7:35" ht="12.75"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</row>
    <row r="567" spans="7:35" ht="12.75"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</row>
    <row r="568" spans="7:35" ht="12.75"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</row>
    <row r="569" spans="7:35" ht="12.75"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</row>
    <row r="570" spans="7:35" ht="12.75"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</row>
    <row r="571" spans="7:35" ht="12.75"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</row>
    <row r="572" spans="7:35" ht="12.75"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</row>
    <row r="573" spans="7:35" ht="12.75"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</row>
    <row r="574" spans="7:35" ht="12.75"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</row>
    <row r="575" spans="7:35" ht="12.75"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</row>
    <row r="576" spans="7:35" ht="12.75"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</row>
    <row r="577" spans="7:35" ht="12.75"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</row>
    <row r="578" spans="7:35" ht="12.75"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</row>
    <row r="579" spans="7:35" ht="12.75"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</row>
    <row r="580" spans="7:35" ht="12.75"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</row>
    <row r="581" spans="7:35" ht="12.75"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</row>
    <row r="582" spans="7:35" ht="12.75"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</row>
    <row r="583" spans="7:35" ht="12.75"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</row>
    <row r="584" spans="7:35" ht="12.75"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</row>
    <row r="585" spans="7:35" ht="12.75"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</row>
    <row r="586" spans="7:35" ht="12.75"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</row>
    <row r="587" spans="7:35" ht="12.75"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</row>
    <row r="588" spans="7:35" ht="12.75"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</row>
    <row r="589" spans="7:35" ht="12.75"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</row>
    <row r="590" spans="7:35" ht="12.75"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</row>
    <row r="591" spans="7:35" ht="12.75"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</row>
    <row r="592" spans="7:35" ht="12.75"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</row>
    <row r="593" spans="7:35" ht="12.75"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</row>
    <row r="594" spans="7:35" ht="12.75"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</row>
    <row r="595" spans="7:35" ht="12.75"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</row>
    <row r="596" spans="7:35" ht="12.75"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</row>
    <row r="597" spans="7:35" ht="12.75"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</row>
    <row r="598" spans="7:35" ht="12.75"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</row>
    <row r="599" spans="7:35" ht="12.75"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</row>
    <row r="600" spans="7:35" ht="12.75"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</row>
    <row r="601" spans="7:35" ht="12.75"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</row>
    <row r="602" spans="7:35" ht="12.75"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</row>
    <row r="603" spans="7:35" ht="12.75"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</row>
    <row r="604" spans="7:35" ht="12.75"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</row>
    <row r="605" spans="7:35" ht="12.75"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</row>
    <row r="606" spans="7:35" ht="12.75"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</row>
    <row r="607" spans="7:35" ht="12.75"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</row>
    <row r="608" spans="7:35" ht="12.75"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</row>
    <row r="609" spans="7:35" ht="12.75"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</row>
    <row r="610" spans="7:35" ht="12.75"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</row>
    <row r="611" spans="7:35" ht="12.75"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</row>
    <row r="612" spans="7:35" ht="12.75"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</row>
    <row r="613" spans="7:35" ht="12.75"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</row>
    <row r="614" spans="7:35" ht="12.75"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</row>
    <row r="615" spans="7:35" ht="12.75"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</row>
    <row r="616" spans="7:35" ht="12.75"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</row>
    <row r="617" spans="7:35" ht="12.75"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</row>
    <row r="618" spans="7:35" ht="12.75"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</row>
    <row r="619" spans="7:35" ht="12.75"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</row>
    <row r="620" spans="7:35" ht="12.75"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</row>
    <row r="621" spans="7:35" ht="12.75"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</row>
    <row r="622" spans="7:35" ht="12.75"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</row>
    <row r="623" spans="7:35" ht="12.75"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</row>
    <row r="624" spans="7:35" ht="12.75"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</row>
    <row r="625" spans="7:35" ht="12.75"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</row>
    <row r="626" spans="7:35" ht="12.75"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</row>
    <row r="627" spans="7:35" ht="12.75"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</row>
    <row r="628" spans="7:35" ht="12.75"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</row>
    <row r="629" spans="7:35" ht="12.75"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</row>
    <row r="630" spans="7:35" ht="12.75"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</row>
    <row r="631" spans="7:35" ht="12.75"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</row>
    <row r="632" spans="7:35" ht="12.75"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</row>
    <row r="633" spans="7:35" ht="12.75"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</row>
    <row r="634" spans="7:35" ht="12.75"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</row>
    <row r="635" spans="7:35" ht="12.75"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</row>
    <row r="636" spans="7:35" ht="12.75"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</row>
    <row r="637" spans="7:35" ht="12.75"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</row>
    <row r="638" spans="7:35" ht="12.75"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</row>
    <row r="639" spans="7:35" ht="12.75"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</row>
    <row r="640" spans="7:35" ht="12.75"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</row>
    <row r="641" spans="7:35" ht="12.75"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</row>
    <row r="642" spans="7:35" ht="12.75"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</row>
    <row r="643" spans="7:35" ht="12.75"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</row>
    <row r="644" spans="7:35" ht="12.75"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</row>
    <row r="645" spans="7:35" ht="12.75"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</row>
    <row r="646" spans="7:35" ht="12.75"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</row>
    <row r="647" spans="7:35" ht="12.75"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</row>
    <row r="648" spans="7:35" ht="12.75"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</row>
    <row r="649" spans="7:35" ht="12.75"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</row>
    <row r="650" spans="7:35" ht="12.75"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</row>
    <row r="651" spans="7:35" ht="12.75"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</row>
    <row r="652" spans="7:35" ht="12.75"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</row>
    <row r="653" spans="7:35" ht="12.75"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</row>
    <row r="654" spans="7:35" ht="12.75"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</row>
    <row r="655" spans="7:35" ht="12.75"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</row>
    <row r="656" spans="7:35" ht="12.75"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</row>
    <row r="657" spans="7:35" ht="12.75"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</row>
    <row r="658" spans="7:35" ht="12.75"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</row>
    <row r="659" spans="7:35" ht="12.75"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</row>
    <row r="660" spans="7:35" ht="12.75"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</row>
    <row r="661" spans="7:35" ht="12.75"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</row>
    <row r="662" spans="7:35" ht="12.75"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</row>
    <row r="663" spans="7:35" ht="12.75"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</row>
    <row r="664" spans="7:35" ht="12.75"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</row>
    <row r="665" spans="7:35" ht="12.75"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</row>
    <row r="666" spans="7:35" ht="12.75"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</row>
    <row r="667" spans="7:35" ht="12.75"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</row>
    <row r="668" spans="7:35" ht="12.75"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</row>
    <row r="669" spans="7:35" ht="12.75"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</row>
    <row r="670" spans="7:35" ht="12.75"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</row>
    <row r="671" spans="7:35" ht="12.75"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</row>
    <row r="672" spans="7:35" ht="12.75"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</row>
    <row r="673" spans="7:35" ht="12.75"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</row>
    <row r="674" spans="7:35" ht="12.75"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</row>
    <row r="675" spans="7:35" ht="12.75"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</row>
    <row r="676" spans="7:35" ht="12.75"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</row>
    <row r="677" spans="7:35" ht="12.75"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</row>
    <row r="678" spans="7:35" ht="12.75"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</row>
    <row r="679" spans="7:35" ht="12.75"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</row>
    <row r="680" spans="7:35" ht="12.75"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</row>
    <row r="681" spans="7:35" ht="12.75"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</row>
    <row r="682" spans="7:35" ht="12.75"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</row>
    <row r="683" spans="7:35" ht="12.75"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</row>
    <row r="684" spans="7:35" ht="12.75"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</row>
    <row r="685" spans="7:35" ht="12.75"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</row>
    <row r="686" spans="7:35" ht="12.75"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</row>
    <row r="687" spans="7:35" ht="12.75"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</row>
    <row r="688" spans="7:35" ht="12.75"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</row>
    <row r="689" spans="7:35" ht="12.75"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</row>
    <row r="690" spans="7:35" ht="12.75"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</row>
    <row r="691" spans="7:35" ht="12.75"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</row>
    <row r="692" spans="7:35" ht="12.75"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</row>
    <row r="693" spans="7:35" ht="12.75"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</row>
    <row r="694" spans="7:35" ht="12.75"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</row>
    <row r="695" spans="7:35" ht="12.75"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</row>
    <row r="696" spans="7:35" ht="12.75"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</row>
    <row r="697" spans="7:35" ht="12.75"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</row>
    <row r="698" spans="7:35" ht="12.75"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</row>
    <row r="699" spans="7:35" ht="12.75"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</row>
    <row r="700" spans="7:35" ht="12.75"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</row>
    <row r="701" spans="7:35" ht="12.75"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</row>
    <row r="702" spans="7:35" ht="12.75"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</row>
    <row r="703" spans="7:35" ht="12.75"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</row>
    <row r="704" spans="7:35" ht="12.75"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</row>
    <row r="705" spans="7:35" ht="12.75"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</row>
    <row r="706" spans="7:35" ht="12.75"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</row>
    <row r="707" spans="7:35" ht="12.75"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</row>
    <row r="708" spans="7:35" ht="12.75"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</row>
    <row r="709" spans="7:35" ht="12.75"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</row>
    <row r="710" spans="7:35" ht="12.75"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</row>
    <row r="711" spans="7:35" ht="12.75"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</row>
    <row r="712" spans="7:35" ht="12.75"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</row>
    <row r="713" spans="7:35" ht="12.75"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</row>
    <row r="714" spans="7:35" ht="12.75"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</row>
    <row r="715" spans="7:35" ht="12.75"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</row>
    <row r="716" spans="7:35" ht="12.75"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</row>
    <row r="717" spans="7:35" ht="12.75"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</row>
    <row r="718" spans="7:35" ht="12.75"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</row>
    <row r="719" spans="7:35" ht="12.75"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</row>
    <row r="720" spans="7:35" ht="12.75"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</row>
    <row r="721" spans="7:35" ht="12.75"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</row>
    <row r="722" spans="7:35" ht="12.75"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</row>
    <row r="723" spans="7:35" ht="12.75"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</row>
    <row r="724" spans="7:35" ht="12.75"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</row>
    <row r="725" spans="7:35" ht="12.75"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</row>
    <row r="726" spans="7:35" ht="12.75"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</row>
    <row r="727" spans="7:35" ht="12.75"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</row>
    <row r="728" spans="7:35" ht="12.75"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</row>
    <row r="729" spans="7:35" ht="12.75"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</row>
    <row r="730" spans="7:35" ht="12.75"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</row>
    <row r="731" spans="7:35" ht="12.75"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</row>
    <row r="732" spans="7:35" ht="12.75"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</row>
    <row r="733" spans="7:35" ht="12.75"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</row>
    <row r="734" spans="7:35" ht="12.75"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</row>
    <row r="735" spans="7:35" ht="12.75"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</row>
    <row r="736" spans="7:35" ht="12.75"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</row>
    <row r="737" spans="7:35" ht="12.75"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</row>
    <row r="738" spans="7:35" ht="12.75"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</row>
    <row r="739" spans="7:35" ht="12.75"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</row>
    <row r="740" spans="7:35" ht="12.75"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</row>
    <row r="741" spans="7:35" ht="12.75"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</row>
    <row r="742" spans="7:35" ht="12.75"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</row>
    <row r="743" spans="7:35" ht="12.75"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</row>
    <row r="744" spans="7:35" ht="12.75"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</row>
    <row r="745" spans="7:35" ht="12.75"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</row>
    <row r="746" spans="7:35" ht="12.75"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</row>
    <row r="747" spans="7:35" ht="12.75"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</row>
    <row r="748" spans="7:35" ht="12.75"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</row>
    <row r="749" spans="7:35" ht="12.75"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</row>
    <row r="750" spans="7:35" ht="12.75"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</row>
    <row r="751" spans="7:35" ht="12.75"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</row>
    <row r="752" spans="7:35" ht="12.75"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</row>
    <row r="753" spans="7:35" ht="12.75"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</row>
    <row r="754" spans="7:35" ht="12.75"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</row>
    <row r="755" spans="7:35" ht="12.75"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</row>
    <row r="756" spans="7:35" ht="12.75"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</row>
    <row r="757" spans="7:35" ht="12.75"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</row>
    <row r="758" spans="7:35" ht="12.75"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</row>
    <row r="759" spans="7:35" ht="12.75"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</row>
    <row r="760" spans="7:35" ht="12.75"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</row>
  </sheetData>
  <sheetProtection/>
  <mergeCells count="24">
    <mergeCell ref="C2:N2"/>
    <mergeCell ref="F5:F6"/>
    <mergeCell ref="C5:C6"/>
    <mergeCell ref="G5:G6"/>
    <mergeCell ref="D5:D6"/>
    <mergeCell ref="C3:N3"/>
    <mergeCell ref="K5:N5"/>
    <mergeCell ref="K4:Z4"/>
    <mergeCell ref="H5:H6"/>
    <mergeCell ref="W5:Z5"/>
    <mergeCell ref="A4:A6"/>
    <mergeCell ref="B4:B6"/>
    <mergeCell ref="G4:J4"/>
    <mergeCell ref="C4:F4"/>
    <mergeCell ref="E5:E6"/>
    <mergeCell ref="I5:I6"/>
    <mergeCell ref="J5:J6"/>
    <mergeCell ref="S5:V5"/>
    <mergeCell ref="O5:R5"/>
    <mergeCell ref="AA4:AD4"/>
    <mergeCell ref="AA5:AA6"/>
    <mergeCell ref="AB5:AB6"/>
    <mergeCell ref="AC5:AC6"/>
    <mergeCell ref="AD5:AD6"/>
  </mergeCells>
  <conditionalFormatting sqref="AL11">
    <cfRule type="cellIs" priority="1" dxfId="0" operator="lessThan" stopIfTrue="1">
      <formula>0</formula>
    </cfRule>
  </conditionalFormatting>
  <printOptions/>
  <pageMargins left="0.25" right="0" top="0" bottom="0" header="0" footer="0"/>
  <pageSetup fitToWidth="2" horizontalDpi="600" verticalDpi="600" orientation="landscape" paperSize="9" scale="52" r:id="rId1"/>
  <colBreaks count="1" manualBreakCount="1">
    <brk id="18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R760"/>
  <sheetViews>
    <sheetView view="pageBreakPreview" zoomScale="75" zoomScaleNormal="75" zoomScaleSheetLayoutView="75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43" sqref="M43"/>
    </sheetView>
  </sheetViews>
  <sheetFormatPr defaultColWidth="9.00390625" defaultRowHeight="12.75"/>
  <cols>
    <col min="1" max="1" width="3.625" style="5" bestFit="1" customWidth="1"/>
    <col min="2" max="2" width="45.75390625" style="5" customWidth="1"/>
    <col min="3" max="3" width="14.625" style="5" customWidth="1"/>
    <col min="4" max="4" width="15.00390625" style="5" customWidth="1"/>
    <col min="5" max="5" width="12.875" style="5" customWidth="1"/>
    <col min="6" max="6" width="14.625" style="5" customWidth="1"/>
    <col min="7" max="7" width="15.875" style="34" customWidth="1"/>
    <col min="8" max="8" width="14.375" style="34" customWidth="1"/>
    <col min="9" max="9" width="12.00390625" style="34" customWidth="1"/>
    <col min="10" max="10" width="14.75390625" style="34" customWidth="1"/>
    <col min="11" max="11" width="14.125" style="34" customWidth="1"/>
    <col min="12" max="12" width="14.00390625" style="34" customWidth="1"/>
    <col min="13" max="13" width="13.125" style="34" customWidth="1"/>
    <col min="14" max="14" width="13.25390625" style="34" customWidth="1"/>
    <col min="15" max="15" width="14.75390625" style="34" customWidth="1"/>
    <col min="16" max="16" width="14.875" style="34" customWidth="1"/>
    <col min="17" max="17" width="11.875" style="34" customWidth="1"/>
    <col min="18" max="18" width="11.625" style="34" customWidth="1"/>
    <col min="19" max="19" width="14.375" style="34" customWidth="1"/>
    <col min="20" max="20" width="13.375" style="34" customWidth="1"/>
    <col min="21" max="21" width="12.625" style="34" customWidth="1"/>
    <col min="22" max="22" width="13.25390625" style="34" customWidth="1"/>
    <col min="23" max="23" width="14.125" style="34" customWidth="1"/>
    <col min="24" max="24" width="14.00390625" style="34" customWidth="1"/>
    <col min="25" max="25" width="11.375" style="34" customWidth="1"/>
    <col min="26" max="26" width="15.375" style="34" customWidth="1"/>
    <col min="27" max="27" width="13.875" style="34" customWidth="1"/>
    <col min="28" max="28" width="14.25390625" style="34" customWidth="1"/>
    <col min="29" max="29" width="14.625" style="34" customWidth="1"/>
    <col min="30" max="30" width="14.00390625" style="34" customWidth="1"/>
    <col min="31" max="32" width="9.125" style="34" customWidth="1"/>
    <col min="33" max="33" width="9.75390625" style="34" bestFit="1" customWidth="1"/>
    <col min="34" max="16384" width="9.125" style="34" customWidth="1"/>
  </cols>
  <sheetData>
    <row r="2" spans="2:22" ht="22.5" customHeight="1">
      <c r="B2" s="14"/>
      <c r="C2" s="59" t="s">
        <v>5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/>
      <c r="P2" s="3"/>
      <c r="Q2" s="3"/>
      <c r="R2" s="15"/>
      <c r="S2" s="4"/>
      <c r="T2" s="4"/>
      <c r="U2" s="4"/>
      <c r="V2" s="4"/>
    </row>
    <row r="3" spans="2:22" ht="72.75" customHeight="1">
      <c r="B3" s="4"/>
      <c r="C3" s="59" t="s">
        <v>40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"/>
      <c r="P3" s="3"/>
      <c r="Q3" s="3"/>
      <c r="R3" s="3"/>
      <c r="S3" s="3"/>
      <c r="T3" s="4"/>
      <c r="U3" s="4"/>
      <c r="V3" s="4"/>
    </row>
    <row r="4" spans="1:30" s="5" customFormat="1" ht="36" customHeight="1">
      <c r="A4" s="55" t="s">
        <v>0</v>
      </c>
      <c r="B4" s="55" t="s">
        <v>8</v>
      </c>
      <c r="C4" s="55" t="s">
        <v>27</v>
      </c>
      <c r="D4" s="55"/>
      <c r="E4" s="55"/>
      <c r="F4" s="55"/>
      <c r="G4" s="55" t="s">
        <v>18</v>
      </c>
      <c r="H4" s="55"/>
      <c r="I4" s="55"/>
      <c r="J4" s="55"/>
      <c r="K4" s="55" t="s">
        <v>4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 t="s">
        <v>22</v>
      </c>
      <c r="AB4" s="55"/>
      <c r="AC4" s="55"/>
      <c r="AD4" s="55"/>
    </row>
    <row r="5" spans="1:30" s="5" customFormat="1" ht="24" customHeight="1">
      <c r="A5" s="55"/>
      <c r="B5" s="55"/>
      <c r="C5" s="56" t="s">
        <v>41</v>
      </c>
      <c r="D5" s="58" t="s">
        <v>2</v>
      </c>
      <c r="E5" s="58" t="s">
        <v>6</v>
      </c>
      <c r="F5" s="58" t="s">
        <v>3</v>
      </c>
      <c r="G5" s="56" t="s">
        <v>41</v>
      </c>
      <c r="H5" s="58" t="s">
        <v>2</v>
      </c>
      <c r="I5" s="58" t="s">
        <v>6</v>
      </c>
      <c r="J5" s="58" t="s">
        <v>3</v>
      </c>
      <c r="K5" s="53" t="s">
        <v>19</v>
      </c>
      <c r="L5" s="53"/>
      <c r="M5" s="53"/>
      <c r="N5" s="54"/>
      <c r="O5" s="53" t="s">
        <v>20</v>
      </c>
      <c r="P5" s="53"/>
      <c r="Q5" s="53"/>
      <c r="R5" s="54"/>
      <c r="S5" s="53" t="s">
        <v>21</v>
      </c>
      <c r="T5" s="53"/>
      <c r="U5" s="53"/>
      <c r="V5" s="54"/>
      <c r="W5" s="53" t="s">
        <v>1</v>
      </c>
      <c r="X5" s="53"/>
      <c r="Y5" s="53"/>
      <c r="Z5" s="54"/>
      <c r="AA5" s="56" t="s">
        <v>41</v>
      </c>
      <c r="AB5" s="58" t="s">
        <v>2</v>
      </c>
      <c r="AC5" s="58" t="s">
        <v>6</v>
      </c>
      <c r="AD5" s="58" t="s">
        <v>3</v>
      </c>
    </row>
    <row r="6" spans="1:30" s="5" customFormat="1" ht="59.25" customHeight="1">
      <c r="A6" s="55"/>
      <c r="B6" s="55"/>
      <c r="C6" s="57"/>
      <c r="D6" s="58"/>
      <c r="E6" s="58"/>
      <c r="F6" s="58"/>
      <c r="G6" s="57"/>
      <c r="H6" s="58"/>
      <c r="I6" s="58"/>
      <c r="J6" s="58"/>
      <c r="K6" s="6" t="s">
        <v>41</v>
      </c>
      <c r="L6" s="1" t="s">
        <v>2</v>
      </c>
      <c r="M6" s="1" t="s">
        <v>6</v>
      </c>
      <c r="N6" s="1" t="s">
        <v>3</v>
      </c>
      <c r="O6" s="6" t="s">
        <v>41</v>
      </c>
      <c r="P6" s="1" t="s">
        <v>2</v>
      </c>
      <c r="Q6" s="1" t="s">
        <v>6</v>
      </c>
      <c r="R6" s="1" t="s">
        <v>3</v>
      </c>
      <c r="S6" s="6" t="s">
        <v>41</v>
      </c>
      <c r="T6" s="1" t="s">
        <v>2</v>
      </c>
      <c r="U6" s="1" t="s">
        <v>6</v>
      </c>
      <c r="V6" s="1" t="s">
        <v>3</v>
      </c>
      <c r="W6" s="6" t="s">
        <v>41</v>
      </c>
      <c r="X6" s="1" t="s">
        <v>2</v>
      </c>
      <c r="Y6" s="1" t="s">
        <v>6</v>
      </c>
      <c r="Z6" s="1" t="s">
        <v>3</v>
      </c>
      <c r="AA6" s="57"/>
      <c r="AB6" s="58"/>
      <c r="AC6" s="58"/>
      <c r="AD6" s="58"/>
    </row>
    <row r="7" spans="1:35" ht="34.5" customHeight="1">
      <c r="A7" s="2">
        <v>1</v>
      </c>
      <c r="B7" s="7" t="s">
        <v>29</v>
      </c>
      <c r="C7" s="35">
        <f aca="true" t="shared" si="0" ref="C7:D10">G7+AA7</f>
        <v>915249.3213</v>
      </c>
      <c r="D7" s="35">
        <f>H7+AB7</f>
        <v>885726.8624699999</v>
      </c>
      <c r="E7" s="35">
        <f>D7/C7*100</f>
        <v>96.7743806913654</v>
      </c>
      <c r="F7" s="25">
        <f aca="true" t="shared" si="1" ref="F7:F37">C7-D7</f>
        <v>29522.458830000018</v>
      </c>
      <c r="G7" s="35">
        <v>855967.453</v>
      </c>
      <c r="H7" s="35">
        <v>834252.86206</v>
      </c>
      <c r="I7" s="35">
        <f>H7/G7*100</f>
        <v>97.46315226544017</v>
      </c>
      <c r="J7" s="25">
        <f aca="true" t="shared" si="2" ref="J7:J34">G7-H7</f>
        <v>21714.590940000024</v>
      </c>
      <c r="K7" s="35">
        <v>509947.559</v>
      </c>
      <c r="L7" s="35">
        <v>491843.87955</v>
      </c>
      <c r="M7" s="35">
        <f>L7/K7*100</f>
        <v>96.44989388997153</v>
      </c>
      <c r="N7" s="25">
        <f aca="true" t="shared" si="3" ref="N7:N34">K7-L7</f>
        <v>18103.679449999996</v>
      </c>
      <c r="O7" s="35">
        <v>70273.4</v>
      </c>
      <c r="P7" s="35">
        <v>70134.16579</v>
      </c>
      <c r="Q7" s="35">
        <f>P7/O7*100</f>
        <v>99.80186783334804</v>
      </c>
      <c r="R7" s="25">
        <f aca="true" t="shared" si="4" ref="R7:R37">O7-P7</f>
        <v>139.23420999999507</v>
      </c>
      <c r="S7" s="35">
        <v>51882.7</v>
      </c>
      <c r="T7" s="35">
        <v>50947.95855</v>
      </c>
      <c r="U7" s="35">
        <f>T7/S7*100</f>
        <v>98.19835619580324</v>
      </c>
      <c r="V7" s="25">
        <f aca="true" t="shared" si="5" ref="V7:V37">S7-T7</f>
        <v>934.7414499999941</v>
      </c>
      <c r="W7" s="35">
        <f aca="true" t="shared" si="6" ref="W7:X22">G7-K7-O7-S7</f>
        <v>223863.79399999994</v>
      </c>
      <c r="X7" s="35">
        <f t="shared" si="6"/>
        <v>221326.85816999993</v>
      </c>
      <c r="Y7" s="35">
        <f aca="true" t="shared" si="7" ref="Y7:Y37">X7/W7*100</f>
        <v>98.8667502749462</v>
      </c>
      <c r="Z7" s="25">
        <f aca="true" t="shared" si="8" ref="Z7:Z37">W7-X7</f>
        <v>2536.935830000002</v>
      </c>
      <c r="AA7" s="35">
        <v>59281.8683</v>
      </c>
      <c r="AB7" s="35">
        <v>51474.00041</v>
      </c>
      <c r="AC7" s="35">
        <f>AB7/AA7*100</f>
        <v>86.82924794055454</v>
      </c>
      <c r="AD7" s="25">
        <f aca="true" t="shared" si="9" ref="AD7:AD27">AA7-AB7</f>
        <v>7807.867890000001</v>
      </c>
      <c r="AE7" s="36"/>
      <c r="AF7" s="36"/>
      <c r="AG7" s="36"/>
      <c r="AH7" s="36"/>
      <c r="AI7" s="36"/>
    </row>
    <row r="8" spans="1:35" ht="34.5" customHeight="1">
      <c r="A8" s="2"/>
      <c r="B8" s="37" t="s">
        <v>23</v>
      </c>
      <c r="C8" s="35">
        <f>C7-C9-C10-C11</f>
        <v>376121.55899999983</v>
      </c>
      <c r="D8" s="35">
        <f>D7-D9-D10-D11</f>
        <v>376060.4489099999</v>
      </c>
      <c r="E8" s="35">
        <f>D8/C8*100</f>
        <v>99.98375256920598</v>
      </c>
      <c r="F8" s="25">
        <f t="shared" si="1"/>
        <v>61.110089999914635</v>
      </c>
      <c r="G8" s="35">
        <f>G7-G9-G10-G11</f>
        <v>364581.6589999999</v>
      </c>
      <c r="H8" s="35">
        <f>H7-H9-H10-H11</f>
        <v>364521.01343999995</v>
      </c>
      <c r="I8" s="35">
        <f>H8/G8*100</f>
        <v>99.9833657128649</v>
      </c>
      <c r="J8" s="25">
        <f t="shared" si="2"/>
        <v>60.645559999975376</v>
      </c>
      <c r="K8" s="35">
        <f>K7-K9-K10-K11</f>
        <v>230526.959</v>
      </c>
      <c r="L8" s="35">
        <f>L7-L9-L10-L11</f>
        <v>230524.84287000005</v>
      </c>
      <c r="M8" s="35">
        <f>L8/K8*100</f>
        <v>99.9990820466252</v>
      </c>
      <c r="N8" s="25">
        <f t="shared" si="3"/>
        <v>2.1161299999512266</v>
      </c>
      <c r="O8" s="35">
        <f>O7-O9-O10-O11</f>
        <v>40649.49999999999</v>
      </c>
      <c r="P8" s="35">
        <f>P7-P9-P10-P11</f>
        <v>40648.81639</v>
      </c>
      <c r="Q8" s="35">
        <f>P8/O8*100</f>
        <v>99.9983182818977</v>
      </c>
      <c r="R8" s="25">
        <f t="shared" si="4"/>
        <v>0.6836099999927683</v>
      </c>
      <c r="S8" s="35">
        <f>S7-S9-S10-S11</f>
        <v>30048.299999999996</v>
      </c>
      <c r="T8" s="35">
        <f>T7-T9-T10-T11</f>
        <v>29997.829830000002</v>
      </c>
      <c r="U8" s="35">
        <f>T8/S8*100</f>
        <v>99.83203652120089</v>
      </c>
      <c r="V8" s="25">
        <f t="shared" si="5"/>
        <v>50.47016999999323</v>
      </c>
      <c r="W8" s="35">
        <f t="shared" si="6"/>
        <v>63356.89999999993</v>
      </c>
      <c r="X8" s="35">
        <f>X7-X9-X10-X11</f>
        <v>63349.52434999994</v>
      </c>
      <c r="Y8" s="35">
        <f t="shared" si="7"/>
        <v>99.98835856867998</v>
      </c>
      <c r="Z8" s="25">
        <f t="shared" si="8"/>
        <v>7.375649999987218</v>
      </c>
      <c r="AA8" s="35">
        <f>AA7-AA9-AA10-AA11</f>
        <v>11539.900000000001</v>
      </c>
      <c r="AB8" s="35">
        <f>AB7-AB9-AB10-AB11</f>
        <v>11539.435469999999</v>
      </c>
      <c r="AC8" s="35">
        <f>AB8/AA8*100</f>
        <v>99.9959745751696</v>
      </c>
      <c r="AD8" s="25">
        <f t="shared" si="9"/>
        <v>0.46453000000292377</v>
      </c>
      <c r="AE8" s="36"/>
      <c r="AF8" s="36"/>
      <c r="AG8" s="36"/>
      <c r="AH8" s="36"/>
      <c r="AI8" s="36"/>
    </row>
    <row r="9" spans="1:35" ht="34.5" customHeight="1">
      <c r="A9" s="2"/>
      <c r="B9" s="37" t="s">
        <v>28</v>
      </c>
      <c r="C9" s="35">
        <f t="shared" si="0"/>
        <v>273014.3773</v>
      </c>
      <c r="D9" s="35">
        <f t="shared" si="0"/>
        <v>253049.51633</v>
      </c>
      <c r="E9" s="35">
        <f>D9/C9*100</f>
        <v>92.68724923300954</v>
      </c>
      <c r="F9" s="25">
        <f t="shared" si="1"/>
        <v>19964.86096999998</v>
      </c>
      <c r="G9" s="35">
        <v>234645.5</v>
      </c>
      <c r="H9" s="35">
        <v>215714.14485</v>
      </c>
      <c r="I9" s="35">
        <f>H9/G9*100</f>
        <v>91.93193342723386</v>
      </c>
      <c r="J9" s="25">
        <f t="shared" si="2"/>
        <v>18931.35514999999</v>
      </c>
      <c r="K9" s="35">
        <v>208865.9</v>
      </c>
      <c r="L9" s="35">
        <v>191335.00014</v>
      </c>
      <c r="M9" s="35">
        <f>L9/K9*100</f>
        <v>91.60662422156992</v>
      </c>
      <c r="N9" s="25">
        <f>K9-L9</f>
        <v>17530.899860000005</v>
      </c>
      <c r="O9" s="35"/>
      <c r="P9" s="35"/>
      <c r="Q9" s="35" t="e">
        <f>P9/O9*100</f>
        <v>#DIV/0!</v>
      </c>
      <c r="R9" s="25">
        <f t="shared" si="4"/>
        <v>0</v>
      </c>
      <c r="S9" s="35"/>
      <c r="T9" s="35"/>
      <c r="U9" s="35" t="e">
        <f>T9/S9*100</f>
        <v>#DIV/0!</v>
      </c>
      <c r="V9" s="25">
        <f t="shared" si="5"/>
        <v>0</v>
      </c>
      <c r="W9" s="35">
        <f t="shared" si="6"/>
        <v>25779.600000000006</v>
      </c>
      <c r="X9" s="35">
        <f t="shared" si="6"/>
        <v>24379.144710000022</v>
      </c>
      <c r="Y9" s="35">
        <f t="shared" si="7"/>
        <v>94.56758332169629</v>
      </c>
      <c r="Z9" s="25">
        <f t="shared" si="8"/>
        <v>1400.4552899999835</v>
      </c>
      <c r="AA9" s="35">
        <v>38368.8773</v>
      </c>
      <c r="AB9" s="35">
        <v>37335.37148</v>
      </c>
      <c r="AC9" s="35">
        <f>AB9/AA9*100</f>
        <v>97.30639546234521</v>
      </c>
      <c r="AD9" s="25">
        <f t="shared" si="9"/>
        <v>1033.5058199999985</v>
      </c>
      <c r="AE9" s="36"/>
      <c r="AF9" s="36"/>
      <c r="AG9" s="36"/>
      <c r="AH9" s="36"/>
      <c r="AI9" s="36"/>
    </row>
    <row r="10" spans="1:35" ht="34.5" customHeight="1">
      <c r="A10" s="2"/>
      <c r="B10" s="37" t="s">
        <v>34</v>
      </c>
      <c r="C10" s="35">
        <f t="shared" si="0"/>
        <v>252961.094</v>
      </c>
      <c r="D10" s="35">
        <f t="shared" si="0"/>
        <v>251188.57644</v>
      </c>
      <c r="E10" s="35">
        <f>D10/C10*100</f>
        <v>99.29929242004306</v>
      </c>
      <c r="F10" s="25">
        <f t="shared" si="1"/>
        <v>1772.5175600000075</v>
      </c>
      <c r="G10" s="35">
        <v>252961.094</v>
      </c>
      <c r="H10" s="35">
        <v>251188.57644</v>
      </c>
      <c r="I10" s="35">
        <f>H10/G10*100</f>
        <v>99.29929242004306</v>
      </c>
      <c r="J10" s="25">
        <f t="shared" si="2"/>
        <v>1772.5175600000075</v>
      </c>
      <c r="K10" s="35">
        <v>69065.9</v>
      </c>
      <c r="L10" s="35">
        <v>68904.91137</v>
      </c>
      <c r="M10" s="35">
        <f>L10/K10*100</f>
        <v>99.76690576681113</v>
      </c>
      <c r="N10" s="25">
        <f t="shared" si="3"/>
        <v>160.98862999999255</v>
      </c>
      <c r="O10" s="35">
        <v>29623.9</v>
      </c>
      <c r="P10" s="35">
        <v>29485.3494</v>
      </c>
      <c r="Q10" s="35">
        <f>P10/O10*100</f>
        <v>99.53230128376075</v>
      </c>
      <c r="R10" s="25">
        <f t="shared" si="4"/>
        <v>138.5506000000023</v>
      </c>
      <c r="S10" s="35">
        <v>21834.4</v>
      </c>
      <c r="T10" s="35">
        <v>20950.12872</v>
      </c>
      <c r="U10" s="35">
        <f>T10/S10*100</f>
        <v>95.95010039204192</v>
      </c>
      <c r="V10" s="25">
        <f t="shared" si="5"/>
        <v>884.2712800000008</v>
      </c>
      <c r="W10" s="35">
        <f t="shared" si="6"/>
        <v>132436.89400000003</v>
      </c>
      <c r="X10" s="35">
        <f t="shared" si="6"/>
        <v>131848.18694999997</v>
      </c>
      <c r="Y10" s="35">
        <f t="shared" si="7"/>
        <v>99.55548108067224</v>
      </c>
      <c r="Z10" s="25">
        <f t="shared" si="8"/>
        <v>588.7070500000555</v>
      </c>
      <c r="AA10" s="35"/>
      <c r="AB10" s="35"/>
      <c r="AC10" s="35" t="e">
        <f>AB10/AA10*100</f>
        <v>#DIV/0!</v>
      </c>
      <c r="AD10" s="25">
        <f t="shared" si="9"/>
        <v>0</v>
      </c>
      <c r="AE10" s="36"/>
      <c r="AF10" s="36"/>
      <c r="AG10" s="36"/>
      <c r="AH10" s="36"/>
      <c r="AI10" s="36"/>
    </row>
    <row r="11" spans="1:44" ht="34.5" customHeight="1">
      <c r="A11" s="2"/>
      <c r="B11" s="37" t="s">
        <v>35</v>
      </c>
      <c r="C11" s="35">
        <f>G11+AA11</f>
        <v>13152.291000000001</v>
      </c>
      <c r="D11" s="35">
        <f>H11+AB11</f>
        <v>5428.32079</v>
      </c>
      <c r="E11" s="35">
        <f>D11/C11*100</f>
        <v>41.27281543572903</v>
      </c>
      <c r="F11" s="25">
        <f t="shared" si="1"/>
        <v>7723.970210000001</v>
      </c>
      <c r="G11" s="35">
        <v>3779.2</v>
      </c>
      <c r="H11" s="35">
        <v>2829.12733</v>
      </c>
      <c r="I11" s="35">
        <f>H11/G11*100</f>
        <v>74.86048184801017</v>
      </c>
      <c r="J11" s="25">
        <f t="shared" si="2"/>
        <v>950.07267</v>
      </c>
      <c r="K11" s="35">
        <v>1488.8</v>
      </c>
      <c r="L11" s="35">
        <v>1079.12517</v>
      </c>
      <c r="M11" s="35">
        <f>L11/K11*100</f>
        <v>72.48288353036003</v>
      </c>
      <c r="N11" s="25">
        <f t="shared" si="3"/>
        <v>409.67482999999993</v>
      </c>
      <c r="O11" s="35"/>
      <c r="P11" s="35"/>
      <c r="Q11" s="35" t="e">
        <f>P11/O11*100</f>
        <v>#DIV/0!</v>
      </c>
      <c r="R11" s="25">
        <f t="shared" si="4"/>
        <v>0</v>
      </c>
      <c r="S11" s="35"/>
      <c r="T11" s="35"/>
      <c r="U11" s="35" t="e">
        <f>T11/S11*100</f>
        <v>#DIV/0!</v>
      </c>
      <c r="V11" s="25">
        <f t="shared" si="5"/>
        <v>0</v>
      </c>
      <c r="W11" s="35">
        <f t="shared" si="6"/>
        <v>2290.3999999999996</v>
      </c>
      <c r="X11" s="35">
        <f t="shared" si="6"/>
        <v>1750.0021599999998</v>
      </c>
      <c r="Y11" s="35">
        <f t="shared" si="7"/>
        <v>76.40596227733147</v>
      </c>
      <c r="Z11" s="25">
        <f t="shared" si="8"/>
        <v>540.3978399999999</v>
      </c>
      <c r="AA11" s="35">
        <v>9373.091</v>
      </c>
      <c r="AB11" s="35">
        <v>2599.19346</v>
      </c>
      <c r="AC11" s="35">
        <f>AB11/AA11*100</f>
        <v>27.73037688421034</v>
      </c>
      <c r="AD11" s="25">
        <f t="shared" si="9"/>
        <v>6773.89754</v>
      </c>
      <c r="AE11" s="35"/>
      <c r="AF11" s="36"/>
      <c r="AG11" s="36"/>
      <c r="AH11" s="35"/>
      <c r="AI11" s="35"/>
      <c r="AJ11" s="35"/>
      <c r="AK11" s="35"/>
      <c r="AL11" s="25"/>
      <c r="AM11" s="35"/>
      <c r="AN11" s="35"/>
      <c r="AO11" s="35"/>
      <c r="AP11" s="35"/>
      <c r="AQ11" s="35"/>
      <c r="AR11" s="25"/>
    </row>
    <row r="12" spans="1:35" ht="38.25" customHeight="1">
      <c r="A12" s="2">
        <v>2</v>
      </c>
      <c r="B12" s="7" t="s">
        <v>37</v>
      </c>
      <c r="C12" s="35">
        <f>C13+C14+C15+C19+C16+C17+C18</f>
        <v>1652638.1999999997</v>
      </c>
      <c r="D12" s="35">
        <f>D13+D14+D15+D19+D16+D17+D18</f>
        <v>1629357.7</v>
      </c>
      <c r="E12" s="35">
        <f aca="true" t="shared" si="10" ref="E12:E19">D12/C12*100</f>
        <v>98.59131296856143</v>
      </c>
      <c r="F12" s="25">
        <f t="shared" si="1"/>
        <v>23280.499999999767</v>
      </c>
      <c r="G12" s="35">
        <f>G13+G14+G15+G19+G16+G17+G18</f>
        <v>1551021.4</v>
      </c>
      <c r="H12" s="35">
        <f>H13+H14+H15+H19+H16+H17+H18</f>
        <v>1527775.9999999998</v>
      </c>
      <c r="I12" s="35">
        <f aca="true" t="shared" si="11" ref="I12:I19">H12/G12*100</f>
        <v>98.50128437944183</v>
      </c>
      <c r="J12" s="25">
        <f t="shared" si="2"/>
        <v>23245.40000000014</v>
      </c>
      <c r="K12" s="35">
        <f>K13+K14+K15+K19+K16+K17+K18</f>
        <v>1090525.1</v>
      </c>
      <c r="L12" s="35">
        <f>L13+L14+L15+L19+L16+L17+L18</f>
        <v>1090225.8</v>
      </c>
      <c r="M12" s="35">
        <f aca="true" t="shared" si="12" ref="M12:M19">L12/K12*100</f>
        <v>99.97255450608151</v>
      </c>
      <c r="N12" s="25">
        <f t="shared" si="3"/>
        <v>299.30000000004657</v>
      </c>
      <c r="O12" s="35">
        <f>O13+O14+O15+O19+O16+O17+O18</f>
        <v>239612.59999999998</v>
      </c>
      <c r="P12" s="35">
        <f>P13+P14+P15+P19+P16+P17</f>
        <v>227458.49999999997</v>
      </c>
      <c r="Q12" s="35" t="e">
        <f>Q13+Q14+Q15+Q19+Q16+Q17</f>
        <v>#DIV/0!</v>
      </c>
      <c r="R12" s="25">
        <f t="shared" si="4"/>
        <v>12154.100000000006</v>
      </c>
      <c r="S12" s="35">
        <f>S13+S14+S15+S19+S16+S17+S18</f>
        <v>106546.1</v>
      </c>
      <c r="T12" s="35">
        <f>T13+T14+T15+T19+T16+T17+T18</f>
        <v>104882.3</v>
      </c>
      <c r="U12" s="35">
        <f aca="true" t="shared" si="13" ref="U12:U19">T12/S12*100</f>
        <v>98.43842242935217</v>
      </c>
      <c r="V12" s="25">
        <f t="shared" si="5"/>
        <v>1663.800000000003</v>
      </c>
      <c r="W12" s="35">
        <f t="shared" si="6"/>
        <v>114337.59999999983</v>
      </c>
      <c r="X12" s="35">
        <f t="shared" si="6"/>
        <v>105209.39999999975</v>
      </c>
      <c r="Y12" s="35">
        <f t="shared" si="7"/>
        <v>92.01644953191243</v>
      </c>
      <c r="Z12" s="25">
        <f t="shared" si="8"/>
        <v>9128.200000000084</v>
      </c>
      <c r="AA12" s="35">
        <f>AA13+AA14+AA15+AA19+AA16+AA17+AA18</f>
        <v>101616.8</v>
      </c>
      <c r="AB12" s="35">
        <f>AB13+AB14+AB15+AB19+AB16+AB17+AB18</f>
        <v>101581.7</v>
      </c>
      <c r="AC12" s="35">
        <f aca="true" t="shared" si="14" ref="AC12:AC19">AB12/AA12*100</f>
        <v>99.9654584674975</v>
      </c>
      <c r="AD12" s="25">
        <f t="shared" si="9"/>
        <v>35.10000000000582</v>
      </c>
      <c r="AE12" s="36"/>
      <c r="AF12" s="36"/>
      <c r="AG12" s="36"/>
      <c r="AH12" s="36"/>
      <c r="AI12" s="36"/>
    </row>
    <row r="13" spans="1:35" ht="32.25" customHeight="1">
      <c r="A13" s="2"/>
      <c r="B13" s="37" t="s">
        <v>23</v>
      </c>
      <c r="C13" s="35">
        <f>G13+AA13</f>
        <v>393153</v>
      </c>
      <c r="D13" s="35">
        <f>H13+AB13</f>
        <v>392981.5</v>
      </c>
      <c r="E13" s="35">
        <f>D13/C13*100</f>
        <v>99.95637830564691</v>
      </c>
      <c r="F13" s="25">
        <f t="shared" si="1"/>
        <v>171.5</v>
      </c>
      <c r="G13" s="35">
        <v>294655.3</v>
      </c>
      <c r="H13" s="35">
        <v>294513.8</v>
      </c>
      <c r="I13" s="35">
        <f>H13/G13*100</f>
        <v>99.95197778556843</v>
      </c>
      <c r="J13" s="25">
        <f t="shared" si="2"/>
        <v>141.5</v>
      </c>
      <c r="K13" s="35">
        <v>161838.7</v>
      </c>
      <c r="L13" s="35">
        <v>161829.1</v>
      </c>
      <c r="M13" s="35">
        <f>L13/K13*100</f>
        <v>99.99406816787332</v>
      </c>
      <c r="N13" s="25">
        <f t="shared" si="3"/>
        <v>9.60000000000582</v>
      </c>
      <c r="O13" s="35">
        <v>22246.8</v>
      </c>
      <c r="P13" s="35">
        <v>22236.3</v>
      </c>
      <c r="Q13" s="35">
        <f aca="true" t="shared" si="15" ref="Q13:Q19">P13/O13*100</f>
        <v>99.95280220076596</v>
      </c>
      <c r="R13" s="25">
        <f t="shared" si="4"/>
        <v>10.5</v>
      </c>
      <c r="S13" s="61">
        <f>97552.1-80</f>
        <v>97472.1</v>
      </c>
      <c r="T13" s="35">
        <v>97356.8</v>
      </c>
      <c r="U13" s="35">
        <f>T13/S13*100</f>
        <v>99.88170974053088</v>
      </c>
      <c r="V13" s="25">
        <f t="shared" si="5"/>
        <v>115.30000000000291</v>
      </c>
      <c r="W13" s="35">
        <f t="shared" si="6"/>
        <v>13097.699999999968</v>
      </c>
      <c r="X13" s="35">
        <f t="shared" si="6"/>
        <v>13091.599999999977</v>
      </c>
      <c r="Y13" s="35">
        <f t="shared" si="7"/>
        <v>99.95342693755398</v>
      </c>
      <c r="Z13" s="25">
        <f t="shared" si="8"/>
        <v>6.099999999991269</v>
      </c>
      <c r="AA13" s="35">
        <v>98497.7</v>
      </c>
      <c r="AB13" s="35">
        <v>98467.7</v>
      </c>
      <c r="AC13" s="35">
        <f>AB13/AA13*100</f>
        <v>99.96954243601627</v>
      </c>
      <c r="AD13" s="25">
        <f t="shared" si="9"/>
        <v>30</v>
      </c>
      <c r="AE13" s="36"/>
      <c r="AF13" s="36"/>
      <c r="AG13" s="36"/>
      <c r="AH13" s="36"/>
      <c r="AI13" s="36"/>
    </row>
    <row r="14" spans="1:35" ht="32.25" customHeight="1">
      <c r="A14" s="2"/>
      <c r="B14" s="52" t="s">
        <v>38</v>
      </c>
      <c r="C14" s="35">
        <f aca="true" t="shared" si="16" ref="C14:D19">G14+AA14</f>
        <v>86966.3</v>
      </c>
      <c r="D14" s="35">
        <f t="shared" si="16"/>
        <v>82313.6</v>
      </c>
      <c r="E14" s="35">
        <f t="shared" si="10"/>
        <v>94.64999660788145</v>
      </c>
      <c r="F14" s="25">
        <f t="shared" si="1"/>
        <v>4652.699999999997</v>
      </c>
      <c r="G14" s="35">
        <v>86966.3</v>
      </c>
      <c r="H14" s="35">
        <v>82313.6</v>
      </c>
      <c r="I14" s="35">
        <f t="shared" si="11"/>
        <v>94.64999660788145</v>
      </c>
      <c r="J14" s="25">
        <f t="shared" si="2"/>
        <v>4652.699999999997</v>
      </c>
      <c r="K14" s="35"/>
      <c r="L14" s="35"/>
      <c r="M14" s="35" t="e">
        <f t="shared" si="12"/>
        <v>#DIV/0!</v>
      </c>
      <c r="N14" s="25">
        <f t="shared" si="3"/>
        <v>0</v>
      </c>
      <c r="O14" s="35">
        <v>60574.1</v>
      </c>
      <c r="P14" s="35">
        <v>59842</v>
      </c>
      <c r="Q14" s="35">
        <f t="shared" si="15"/>
        <v>98.79139764354733</v>
      </c>
      <c r="R14" s="25">
        <f t="shared" si="4"/>
        <v>732.0999999999985</v>
      </c>
      <c r="S14" s="35"/>
      <c r="T14" s="35"/>
      <c r="U14" s="35" t="e">
        <f t="shared" si="13"/>
        <v>#DIV/0!</v>
      </c>
      <c r="V14" s="25">
        <f t="shared" si="5"/>
        <v>0</v>
      </c>
      <c r="W14" s="35">
        <f t="shared" si="6"/>
        <v>26392.200000000004</v>
      </c>
      <c r="X14" s="35">
        <f t="shared" si="6"/>
        <v>22471.600000000006</v>
      </c>
      <c r="Y14" s="35">
        <f t="shared" si="7"/>
        <v>85.14485340365715</v>
      </c>
      <c r="Z14" s="25">
        <f t="shared" si="8"/>
        <v>3920.5999999999985</v>
      </c>
      <c r="AA14" s="35"/>
      <c r="AB14" s="35"/>
      <c r="AC14" s="35" t="e">
        <f t="shared" si="14"/>
        <v>#DIV/0!</v>
      </c>
      <c r="AD14" s="25">
        <f t="shared" si="9"/>
        <v>0</v>
      </c>
      <c r="AE14" s="36"/>
      <c r="AF14" s="36"/>
      <c r="AG14" s="36"/>
      <c r="AH14" s="36"/>
      <c r="AI14" s="36"/>
    </row>
    <row r="15" spans="1:35" ht="25.5" customHeight="1">
      <c r="A15" s="2"/>
      <c r="B15" s="8" t="s">
        <v>25</v>
      </c>
      <c r="C15" s="35">
        <f t="shared" si="16"/>
        <v>1147094.9</v>
      </c>
      <c r="D15" s="35">
        <f t="shared" si="16"/>
        <v>1130195.5</v>
      </c>
      <c r="E15" s="35">
        <f t="shared" si="10"/>
        <v>98.52676530947876</v>
      </c>
      <c r="F15" s="25">
        <f t="shared" si="1"/>
        <v>16899.399999999907</v>
      </c>
      <c r="G15" s="35">
        <v>1147094.9</v>
      </c>
      <c r="H15" s="35">
        <v>1130195.5</v>
      </c>
      <c r="I15" s="35">
        <f t="shared" si="11"/>
        <v>98.52676530947876</v>
      </c>
      <c r="J15" s="25">
        <f t="shared" si="2"/>
        <v>16899.399999999907</v>
      </c>
      <c r="K15" s="35">
        <v>919000.9</v>
      </c>
      <c r="L15" s="35">
        <v>918714.5</v>
      </c>
      <c r="M15" s="35">
        <f t="shared" si="12"/>
        <v>99.96883572148842</v>
      </c>
      <c r="N15" s="25">
        <f t="shared" si="3"/>
        <v>286.4000000000233</v>
      </c>
      <c r="O15" s="35">
        <v>153413.3</v>
      </c>
      <c r="P15" s="35">
        <v>142001.8</v>
      </c>
      <c r="Q15" s="35">
        <f t="shared" si="15"/>
        <v>92.56159668033997</v>
      </c>
      <c r="R15" s="25">
        <f t="shared" si="4"/>
        <v>11411.5</v>
      </c>
      <c r="S15" s="35"/>
      <c r="T15" s="35"/>
      <c r="U15" s="35" t="e">
        <f t="shared" si="13"/>
        <v>#DIV/0!</v>
      </c>
      <c r="V15" s="25">
        <f t="shared" si="5"/>
        <v>0</v>
      </c>
      <c r="W15" s="35">
        <f t="shared" si="6"/>
        <v>74680.6999999999</v>
      </c>
      <c r="X15" s="35">
        <f t="shared" si="6"/>
        <v>69479.20000000001</v>
      </c>
      <c r="Y15" s="35">
        <f t="shared" si="7"/>
        <v>93.03501440131133</v>
      </c>
      <c r="Z15" s="25">
        <f t="shared" si="8"/>
        <v>5201.499999999884</v>
      </c>
      <c r="AA15" s="35"/>
      <c r="AB15" s="35"/>
      <c r="AC15" s="35" t="e">
        <f t="shared" si="14"/>
        <v>#DIV/0!</v>
      </c>
      <c r="AD15" s="25">
        <f t="shared" si="9"/>
        <v>0</v>
      </c>
      <c r="AE15" s="36"/>
      <c r="AF15" s="36"/>
      <c r="AG15" s="36"/>
      <c r="AH15" s="36"/>
      <c r="AI15" s="36"/>
    </row>
    <row r="16" spans="1:35" ht="25.5" customHeight="1">
      <c r="A16" s="2"/>
      <c r="B16" s="23" t="s">
        <v>28</v>
      </c>
      <c r="C16" s="35">
        <f t="shared" si="16"/>
        <v>6320.8</v>
      </c>
      <c r="D16" s="35">
        <f t="shared" si="16"/>
        <v>6318.7</v>
      </c>
      <c r="E16" s="35">
        <f>D16/C16*100</f>
        <v>99.9667763574231</v>
      </c>
      <c r="F16" s="25">
        <f t="shared" si="1"/>
        <v>2.100000000000364</v>
      </c>
      <c r="G16" s="35">
        <v>6320.8</v>
      </c>
      <c r="H16" s="35">
        <v>6318.7</v>
      </c>
      <c r="I16" s="35">
        <f>H16/G16*100</f>
        <v>99.9667763574231</v>
      </c>
      <c r="J16" s="25">
        <f t="shared" si="2"/>
        <v>2.100000000000364</v>
      </c>
      <c r="K16" s="35">
        <v>6320.8</v>
      </c>
      <c r="L16" s="35">
        <v>6318.7</v>
      </c>
      <c r="M16" s="35">
        <f>L16/K16*100</f>
        <v>99.9667763574231</v>
      </c>
      <c r="N16" s="25">
        <f t="shared" si="3"/>
        <v>2.100000000000364</v>
      </c>
      <c r="O16" s="35"/>
      <c r="P16" s="35"/>
      <c r="Q16" s="35" t="e">
        <f t="shared" si="15"/>
        <v>#DIV/0!</v>
      </c>
      <c r="R16" s="25">
        <f t="shared" si="4"/>
        <v>0</v>
      </c>
      <c r="S16" s="35"/>
      <c r="T16" s="35"/>
      <c r="U16" s="35" t="e">
        <f>T16/S16*100</f>
        <v>#DIV/0!</v>
      </c>
      <c r="V16" s="25">
        <f t="shared" si="5"/>
        <v>0</v>
      </c>
      <c r="W16" s="35">
        <f t="shared" si="6"/>
        <v>0</v>
      </c>
      <c r="X16" s="35">
        <f t="shared" si="6"/>
        <v>0</v>
      </c>
      <c r="Y16" s="35" t="e">
        <f t="shared" si="7"/>
        <v>#DIV/0!</v>
      </c>
      <c r="Z16" s="25">
        <f t="shared" si="8"/>
        <v>0</v>
      </c>
      <c r="AA16" s="35"/>
      <c r="AB16" s="35"/>
      <c r="AC16" s="35" t="e">
        <f>AB16/AA16*100</f>
        <v>#DIV/0!</v>
      </c>
      <c r="AD16" s="25">
        <f t="shared" si="9"/>
        <v>0</v>
      </c>
      <c r="AE16" s="36"/>
      <c r="AF16" s="36"/>
      <c r="AG16" s="36"/>
      <c r="AH16" s="36"/>
      <c r="AI16" s="36"/>
    </row>
    <row r="17" spans="1:35" ht="25.5" customHeight="1">
      <c r="A17" s="2"/>
      <c r="B17" s="50" t="s">
        <v>39</v>
      </c>
      <c r="C17" s="35">
        <f t="shared" si="16"/>
        <v>8480.9</v>
      </c>
      <c r="D17" s="35">
        <f t="shared" si="16"/>
        <v>6932.4</v>
      </c>
      <c r="E17" s="35">
        <f>D17/C17*100</f>
        <v>81.74132462356589</v>
      </c>
      <c r="F17" s="25">
        <f t="shared" si="1"/>
        <v>1548.5</v>
      </c>
      <c r="G17" s="35">
        <v>8480.9</v>
      </c>
      <c r="H17" s="35">
        <v>6932.4</v>
      </c>
      <c r="I17" s="35">
        <f>H17/G17*100</f>
        <v>81.74132462356589</v>
      </c>
      <c r="J17" s="25">
        <f t="shared" si="2"/>
        <v>1548.5</v>
      </c>
      <c r="K17" s="35"/>
      <c r="L17" s="35"/>
      <c r="M17" s="35" t="e">
        <f>L17/K17*100</f>
        <v>#DIV/0!</v>
      </c>
      <c r="N17" s="25">
        <f t="shared" si="3"/>
        <v>0</v>
      </c>
      <c r="O17" s="35"/>
      <c r="P17" s="35"/>
      <c r="Q17" s="35" t="e">
        <f t="shared" si="15"/>
        <v>#DIV/0!</v>
      </c>
      <c r="R17" s="25">
        <f t="shared" si="4"/>
        <v>0</v>
      </c>
      <c r="S17" s="35">
        <v>8480.9</v>
      </c>
      <c r="T17" s="35">
        <v>6932.4</v>
      </c>
      <c r="U17" s="35">
        <f>T17/S17*100</f>
        <v>81.74132462356589</v>
      </c>
      <c r="V17" s="25">
        <f t="shared" si="5"/>
        <v>1548.5</v>
      </c>
      <c r="W17" s="35">
        <f>G17-K17-O17-S17</f>
        <v>0</v>
      </c>
      <c r="X17" s="35">
        <f>H17-L17-P17-T17</f>
        <v>0</v>
      </c>
      <c r="Y17" s="35" t="e">
        <f t="shared" si="7"/>
        <v>#DIV/0!</v>
      </c>
      <c r="Z17" s="25">
        <f t="shared" si="8"/>
        <v>0</v>
      </c>
      <c r="AA17" s="35"/>
      <c r="AB17" s="35"/>
      <c r="AC17" s="35" t="e">
        <f>AB17/AA17*100</f>
        <v>#DIV/0!</v>
      </c>
      <c r="AD17" s="25">
        <f t="shared" si="9"/>
        <v>0</v>
      </c>
      <c r="AE17" s="36"/>
      <c r="AF17" s="36"/>
      <c r="AG17" s="36"/>
      <c r="AH17" s="36"/>
      <c r="AI17" s="36"/>
    </row>
    <row r="18" spans="1:35" ht="25.5" customHeight="1">
      <c r="A18" s="2"/>
      <c r="B18" s="52" t="s">
        <v>42</v>
      </c>
      <c r="C18" s="35">
        <f t="shared" si="16"/>
        <v>2075.9</v>
      </c>
      <c r="D18" s="35">
        <f t="shared" si="16"/>
        <v>2074.7</v>
      </c>
      <c r="E18" s="35">
        <f>D18/C18*100</f>
        <v>99.94219374729032</v>
      </c>
      <c r="F18" s="25">
        <f t="shared" si="1"/>
        <v>1.2000000000002728</v>
      </c>
      <c r="G18" s="35">
        <v>2075.9</v>
      </c>
      <c r="H18" s="35">
        <v>2074.7</v>
      </c>
      <c r="I18" s="35">
        <f>H18/G18*100</f>
        <v>99.94219374729032</v>
      </c>
      <c r="J18" s="25">
        <f t="shared" si="2"/>
        <v>1.2000000000002728</v>
      </c>
      <c r="K18" s="35">
        <v>2075.9</v>
      </c>
      <c r="L18" s="35">
        <v>2074.7</v>
      </c>
      <c r="M18" s="35">
        <f>L18/K18*100</f>
        <v>99.94219374729032</v>
      </c>
      <c r="N18" s="25">
        <f t="shared" si="3"/>
        <v>1.2000000000002728</v>
      </c>
      <c r="O18" s="35"/>
      <c r="P18" s="35"/>
      <c r="Q18" s="35" t="e">
        <f t="shared" si="15"/>
        <v>#DIV/0!</v>
      </c>
      <c r="R18" s="25">
        <f t="shared" si="4"/>
        <v>0</v>
      </c>
      <c r="S18" s="35"/>
      <c r="T18" s="35"/>
      <c r="U18" s="35" t="e">
        <f>T18/S18*100</f>
        <v>#DIV/0!</v>
      </c>
      <c r="V18" s="25">
        <f t="shared" si="5"/>
        <v>0</v>
      </c>
      <c r="W18" s="35">
        <f>G18-K18-O18-S18</f>
        <v>0</v>
      </c>
      <c r="X18" s="35">
        <f>H18-L18-P18-T18</f>
        <v>0</v>
      </c>
      <c r="Y18" s="35" t="e">
        <f t="shared" si="7"/>
        <v>#DIV/0!</v>
      </c>
      <c r="Z18" s="25">
        <f t="shared" si="8"/>
        <v>0</v>
      </c>
      <c r="AA18" s="35"/>
      <c r="AB18" s="35"/>
      <c r="AC18" s="35" t="e">
        <f>AB18/AA18*100</f>
        <v>#DIV/0!</v>
      </c>
      <c r="AD18" s="25">
        <f t="shared" si="9"/>
        <v>0</v>
      </c>
      <c r="AE18" s="36"/>
      <c r="AF18" s="36"/>
      <c r="AG18" s="36"/>
      <c r="AH18" s="36"/>
      <c r="AI18" s="36"/>
    </row>
    <row r="19" spans="1:35" ht="39.75" customHeight="1">
      <c r="A19" s="2"/>
      <c r="B19" s="8" t="s">
        <v>36</v>
      </c>
      <c r="C19" s="35">
        <f t="shared" si="16"/>
        <v>8546.4</v>
      </c>
      <c r="D19" s="35">
        <f t="shared" si="16"/>
        <v>8541.3</v>
      </c>
      <c r="E19" s="35">
        <f t="shared" si="10"/>
        <v>99.94032575119348</v>
      </c>
      <c r="F19" s="25">
        <f t="shared" si="1"/>
        <v>5.100000000000364</v>
      </c>
      <c r="G19" s="35">
        <v>5427.3</v>
      </c>
      <c r="H19" s="35">
        <v>5427.3</v>
      </c>
      <c r="I19" s="35">
        <f t="shared" si="11"/>
        <v>100</v>
      </c>
      <c r="J19" s="25">
        <f t="shared" si="2"/>
        <v>0</v>
      </c>
      <c r="K19" s="35">
        <v>1288.8</v>
      </c>
      <c r="L19" s="35">
        <v>1288.8</v>
      </c>
      <c r="M19" s="35">
        <f t="shared" si="12"/>
        <v>100</v>
      </c>
      <c r="N19" s="25">
        <f t="shared" si="3"/>
        <v>0</v>
      </c>
      <c r="O19" s="35">
        <v>3378.4</v>
      </c>
      <c r="P19" s="35">
        <v>3378.4</v>
      </c>
      <c r="Q19" s="35">
        <f t="shared" si="15"/>
        <v>100</v>
      </c>
      <c r="R19" s="25">
        <f t="shared" si="4"/>
        <v>0</v>
      </c>
      <c r="S19" s="35">
        <v>593.1</v>
      </c>
      <c r="T19" s="35">
        <v>593.1</v>
      </c>
      <c r="U19" s="35">
        <f t="shared" si="13"/>
        <v>100</v>
      </c>
      <c r="V19" s="25">
        <f t="shared" si="5"/>
        <v>0</v>
      </c>
      <c r="W19" s="35">
        <f t="shared" si="6"/>
        <v>166.9999999999999</v>
      </c>
      <c r="X19" s="35">
        <f t="shared" si="6"/>
        <v>166.9999999999999</v>
      </c>
      <c r="Y19" s="35">
        <f t="shared" si="7"/>
        <v>100</v>
      </c>
      <c r="Z19" s="25">
        <f t="shared" si="8"/>
        <v>0</v>
      </c>
      <c r="AA19" s="35">
        <v>3119.1</v>
      </c>
      <c r="AB19" s="35">
        <v>3114</v>
      </c>
      <c r="AC19" s="35">
        <f t="shared" si="14"/>
        <v>99.83649129556603</v>
      </c>
      <c r="AD19" s="25">
        <f t="shared" si="9"/>
        <v>5.099999999999909</v>
      </c>
      <c r="AE19" s="36"/>
      <c r="AF19" s="36"/>
      <c r="AG19" s="36"/>
      <c r="AH19" s="36"/>
      <c r="AI19" s="36"/>
    </row>
    <row r="20" spans="1:35" ht="30" customHeight="1">
      <c r="A20" s="2">
        <v>3</v>
      </c>
      <c r="B20" s="7" t="s">
        <v>26</v>
      </c>
      <c r="C20" s="35">
        <f aca="true" t="shared" si="17" ref="C14:D29">G20+AA20</f>
        <v>177333.5</v>
      </c>
      <c r="D20" s="35">
        <f t="shared" si="17"/>
        <v>176991.2</v>
      </c>
      <c r="E20" s="35">
        <f aca="true" t="shared" si="18" ref="E12:E37">D20/C20*100</f>
        <v>99.80697386562608</v>
      </c>
      <c r="F20" s="38">
        <f t="shared" si="1"/>
        <v>342.29999999998836</v>
      </c>
      <c r="G20" s="35">
        <f>G21+G22+G23</f>
        <v>167669.5</v>
      </c>
      <c r="H20" s="35">
        <f>H21+H22+H23</f>
        <v>167334.6</v>
      </c>
      <c r="I20" s="35">
        <f aca="true" t="shared" si="19" ref="I12:I37">H20/G20*100</f>
        <v>99.80026182460138</v>
      </c>
      <c r="J20" s="25">
        <f t="shared" si="2"/>
        <v>334.8999999999942</v>
      </c>
      <c r="K20" s="35">
        <f>K21+K22+K23</f>
        <v>51919.5</v>
      </c>
      <c r="L20" s="35">
        <f>L21+L22+L23</f>
        <v>51651.2</v>
      </c>
      <c r="M20" s="35">
        <f aca="true" t="shared" si="20" ref="M12:M37">L20/K20*100</f>
        <v>99.48323847494679</v>
      </c>
      <c r="N20" s="25">
        <f t="shared" si="3"/>
        <v>268.3000000000029</v>
      </c>
      <c r="O20" s="35">
        <f>O21+O22+O23</f>
        <v>222.5</v>
      </c>
      <c r="P20" s="35">
        <f>P21+P22+P23</f>
        <v>220</v>
      </c>
      <c r="Q20" s="35">
        <f aca="true" t="shared" si="21" ref="Q13:Q37">P20/O20*100</f>
        <v>98.87640449438202</v>
      </c>
      <c r="R20" s="25">
        <f t="shared" si="4"/>
        <v>2.5</v>
      </c>
      <c r="S20" s="35">
        <f>S21+S22+S23</f>
        <v>2931.9</v>
      </c>
      <c r="T20" s="35">
        <f>T21+T22+T23</f>
        <v>2883.3</v>
      </c>
      <c r="U20" s="35">
        <f aca="true" t="shared" si="22" ref="U12:U37">T20/S20*100</f>
        <v>98.34237184078584</v>
      </c>
      <c r="V20" s="25">
        <f t="shared" si="5"/>
        <v>48.59999999999991</v>
      </c>
      <c r="W20" s="35">
        <f t="shared" si="6"/>
        <v>112595.6</v>
      </c>
      <c r="X20" s="35">
        <f t="shared" si="6"/>
        <v>112580.1</v>
      </c>
      <c r="Y20" s="35">
        <f t="shared" si="7"/>
        <v>99.98623392033082</v>
      </c>
      <c r="Z20" s="25">
        <f t="shared" si="8"/>
        <v>15.5</v>
      </c>
      <c r="AA20" s="35">
        <f>AA21+AA22+AA23</f>
        <v>9664</v>
      </c>
      <c r="AB20" s="35">
        <f>AB21+AB22+AB23</f>
        <v>9656.6</v>
      </c>
      <c r="AC20" s="35">
        <f aca="true" t="shared" si="23" ref="AC12:AC37">AB20/AA20*100</f>
        <v>99.92342715231788</v>
      </c>
      <c r="AD20" s="25">
        <f t="shared" si="9"/>
        <v>7.399999999999636</v>
      </c>
      <c r="AE20" s="36"/>
      <c r="AF20" s="36"/>
      <c r="AG20" s="36"/>
      <c r="AH20" s="36"/>
      <c r="AI20" s="36"/>
    </row>
    <row r="21" spans="1:35" s="13" customFormat="1" ht="31.5" customHeight="1">
      <c r="A21" s="11"/>
      <c r="B21" s="8" t="s">
        <v>15</v>
      </c>
      <c r="C21" s="35">
        <f t="shared" si="17"/>
        <v>129978.7</v>
      </c>
      <c r="D21" s="35">
        <f t="shared" si="17"/>
        <v>129894.40000000001</v>
      </c>
      <c r="E21" s="35">
        <f t="shared" si="18"/>
        <v>99.93514321961983</v>
      </c>
      <c r="F21" s="38">
        <f t="shared" si="1"/>
        <v>84.29999999998836</v>
      </c>
      <c r="G21" s="25">
        <v>120534.7</v>
      </c>
      <c r="H21" s="25">
        <v>120457.8</v>
      </c>
      <c r="I21" s="35">
        <f t="shared" si="19"/>
        <v>99.93620094462426</v>
      </c>
      <c r="J21" s="25">
        <f t="shared" si="2"/>
        <v>76.89999999999418</v>
      </c>
      <c r="K21" s="25">
        <v>49021.6</v>
      </c>
      <c r="L21" s="25">
        <v>49011</v>
      </c>
      <c r="M21" s="25">
        <f t="shared" si="20"/>
        <v>99.97837687876365</v>
      </c>
      <c r="N21" s="25">
        <f t="shared" si="3"/>
        <v>10.599999999998545</v>
      </c>
      <c r="O21" s="25">
        <v>222.5</v>
      </c>
      <c r="P21" s="25">
        <v>220</v>
      </c>
      <c r="Q21" s="25">
        <f t="shared" si="21"/>
        <v>98.87640449438202</v>
      </c>
      <c r="R21" s="25">
        <f t="shared" si="4"/>
        <v>2.5</v>
      </c>
      <c r="S21" s="25">
        <v>2931.9</v>
      </c>
      <c r="T21" s="25">
        <v>2883.3</v>
      </c>
      <c r="U21" s="25">
        <f t="shared" si="22"/>
        <v>98.34237184078584</v>
      </c>
      <c r="V21" s="25">
        <f t="shared" si="5"/>
        <v>48.59999999999991</v>
      </c>
      <c r="W21" s="35">
        <f t="shared" si="6"/>
        <v>68358.70000000001</v>
      </c>
      <c r="X21" s="35">
        <f t="shared" si="6"/>
        <v>68343.5</v>
      </c>
      <c r="Y21" s="35">
        <f t="shared" si="7"/>
        <v>99.97776435186742</v>
      </c>
      <c r="Z21" s="25">
        <f t="shared" si="8"/>
        <v>15.200000000011642</v>
      </c>
      <c r="AA21" s="25">
        <v>9444</v>
      </c>
      <c r="AB21" s="25">
        <v>9436.6</v>
      </c>
      <c r="AC21" s="35">
        <f t="shared" si="23"/>
        <v>99.92164337145277</v>
      </c>
      <c r="AD21" s="25">
        <f t="shared" si="9"/>
        <v>7.399999999999636</v>
      </c>
      <c r="AE21" s="12"/>
      <c r="AF21" s="36"/>
      <c r="AG21" s="12"/>
      <c r="AH21" s="12"/>
      <c r="AI21" s="12"/>
    </row>
    <row r="22" spans="1:35" s="13" customFormat="1" ht="27.75" customHeight="1">
      <c r="A22" s="11"/>
      <c r="B22" s="8" t="s">
        <v>16</v>
      </c>
      <c r="C22" s="35">
        <f t="shared" si="17"/>
        <v>44456.9</v>
      </c>
      <c r="D22" s="35">
        <f t="shared" si="17"/>
        <v>44456.6</v>
      </c>
      <c r="E22" s="35">
        <f t="shared" si="18"/>
        <v>99.99932518911574</v>
      </c>
      <c r="F22" s="38">
        <f t="shared" si="1"/>
        <v>0.3000000000029104</v>
      </c>
      <c r="G22" s="25">
        <v>44236.9</v>
      </c>
      <c r="H22" s="25">
        <v>44236.6</v>
      </c>
      <c r="I22" s="35">
        <f t="shared" si="19"/>
        <v>99.99932183313025</v>
      </c>
      <c r="J22" s="25">
        <f t="shared" si="2"/>
        <v>0.3000000000029104</v>
      </c>
      <c r="K22" s="25"/>
      <c r="L22" s="25"/>
      <c r="M22" s="25" t="e">
        <f t="shared" si="20"/>
        <v>#DIV/0!</v>
      </c>
      <c r="N22" s="25">
        <f t="shared" si="3"/>
        <v>0</v>
      </c>
      <c r="O22" s="25"/>
      <c r="P22" s="25"/>
      <c r="Q22" s="25" t="e">
        <f t="shared" si="21"/>
        <v>#DIV/0!</v>
      </c>
      <c r="R22" s="25">
        <f t="shared" si="4"/>
        <v>0</v>
      </c>
      <c r="S22" s="25"/>
      <c r="T22" s="25"/>
      <c r="U22" s="25" t="e">
        <f t="shared" si="22"/>
        <v>#DIV/0!</v>
      </c>
      <c r="V22" s="25">
        <f t="shared" si="5"/>
        <v>0</v>
      </c>
      <c r="W22" s="35">
        <f t="shared" si="6"/>
        <v>44236.9</v>
      </c>
      <c r="X22" s="35">
        <f t="shared" si="6"/>
        <v>44236.6</v>
      </c>
      <c r="Y22" s="35">
        <f t="shared" si="7"/>
        <v>99.99932183313025</v>
      </c>
      <c r="Z22" s="25">
        <f t="shared" si="8"/>
        <v>0.3000000000029104</v>
      </c>
      <c r="AA22" s="25">
        <v>220</v>
      </c>
      <c r="AB22" s="25">
        <v>220</v>
      </c>
      <c r="AC22" s="35">
        <f t="shared" si="23"/>
        <v>100</v>
      </c>
      <c r="AD22" s="25">
        <f t="shared" si="9"/>
        <v>0</v>
      </c>
      <c r="AE22" s="12"/>
      <c r="AF22" s="36"/>
      <c r="AG22" s="12"/>
      <c r="AH22" s="12"/>
      <c r="AI22" s="12"/>
    </row>
    <row r="23" spans="1:35" s="13" customFormat="1" ht="27.75" customHeight="1">
      <c r="A23" s="11"/>
      <c r="B23" s="8" t="s">
        <v>28</v>
      </c>
      <c r="C23" s="35">
        <f t="shared" si="17"/>
        <v>2897.9</v>
      </c>
      <c r="D23" s="35">
        <f t="shared" si="17"/>
        <v>2640.2</v>
      </c>
      <c r="E23" s="35">
        <f t="shared" si="18"/>
        <v>91.10735360088339</v>
      </c>
      <c r="F23" s="25">
        <f t="shared" si="1"/>
        <v>257.7000000000003</v>
      </c>
      <c r="G23" s="25">
        <v>2897.9</v>
      </c>
      <c r="H23" s="25">
        <v>2640.2</v>
      </c>
      <c r="I23" s="35">
        <f t="shared" si="19"/>
        <v>91.10735360088339</v>
      </c>
      <c r="J23" s="25">
        <f t="shared" si="2"/>
        <v>257.7000000000003</v>
      </c>
      <c r="K23" s="25">
        <v>2897.9</v>
      </c>
      <c r="L23" s="25">
        <v>2640.2</v>
      </c>
      <c r="M23" s="25">
        <f t="shared" si="20"/>
        <v>91.10735360088339</v>
      </c>
      <c r="N23" s="25">
        <f t="shared" si="3"/>
        <v>257.7000000000003</v>
      </c>
      <c r="O23" s="25"/>
      <c r="P23" s="25"/>
      <c r="Q23" s="25" t="e">
        <f t="shared" si="21"/>
        <v>#DIV/0!</v>
      </c>
      <c r="R23" s="25">
        <f t="shared" si="4"/>
        <v>0</v>
      </c>
      <c r="S23" s="25"/>
      <c r="T23" s="25"/>
      <c r="U23" s="25" t="e">
        <f t="shared" si="22"/>
        <v>#DIV/0!</v>
      </c>
      <c r="V23" s="25">
        <f t="shared" si="5"/>
        <v>0</v>
      </c>
      <c r="W23" s="35">
        <f>G23-K23-O23-S23</f>
        <v>0</v>
      </c>
      <c r="X23" s="35">
        <f>H23-L23-P23-T23</f>
        <v>0</v>
      </c>
      <c r="Y23" s="35" t="e">
        <f t="shared" si="7"/>
        <v>#DIV/0!</v>
      </c>
      <c r="Z23" s="25">
        <f t="shared" si="8"/>
        <v>0</v>
      </c>
      <c r="AA23" s="25"/>
      <c r="AB23" s="25"/>
      <c r="AC23" s="35" t="e">
        <f t="shared" si="23"/>
        <v>#DIV/0!</v>
      </c>
      <c r="AD23" s="25">
        <f t="shared" si="9"/>
        <v>0</v>
      </c>
      <c r="AE23" s="12"/>
      <c r="AF23" s="36"/>
      <c r="AG23" s="12"/>
      <c r="AH23" s="12"/>
      <c r="AI23" s="12"/>
    </row>
    <row r="24" spans="1:35" ht="37.5" customHeight="1">
      <c r="A24" s="2">
        <v>4</v>
      </c>
      <c r="B24" s="7" t="s">
        <v>30</v>
      </c>
      <c r="C24" s="35">
        <f t="shared" si="17"/>
        <v>207837.2</v>
      </c>
      <c r="D24" s="35">
        <f t="shared" si="17"/>
        <v>206702.1</v>
      </c>
      <c r="E24" s="35">
        <f t="shared" si="18"/>
        <v>99.45385137982998</v>
      </c>
      <c r="F24" s="25">
        <f t="shared" si="1"/>
        <v>1135.1000000000058</v>
      </c>
      <c r="G24" s="35">
        <f>G25+G26+G27</f>
        <v>200015.30000000002</v>
      </c>
      <c r="H24" s="35">
        <f>H25+H26+H27</f>
        <v>198893.7</v>
      </c>
      <c r="I24" s="35">
        <f t="shared" si="19"/>
        <v>99.4392428979183</v>
      </c>
      <c r="J24" s="25">
        <f t="shared" si="2"/>
        <v>1121.6000000000058</v>
      </c>
      <c r="K24" s="35">
        <f>K25+K26+K27</f>
        <v>129276.4</v>
      </c>
      <c r="L24" s="35">
        <f>L25+L26+L27</f>
        <v>129035.5</v>
      </c>
      <c r="M24" s="35">
        <f t="shared" si="20"/>
        <v>99.81365508321704</v>
      </c>
      <c r="N24" s="25">
        <f t="shared" si="3"/>
        <v>240.89999999999418</v>
      </c>
      <c r="O24" s="35">
        <f>O25+O26+O27</f>
        <v>14805.1</v>
      </c>
      <c r="P24" s="35">
        <f>P25+P26+P27</f>
        <v>14514.6</v>
      </c>
      <c r="Q24" s="35">
        <f t="shared" si="21"/>
        <v>98.0378383124734</v>
      </c>
      <c r="R24" s="25">
        <f t="shared" si="4"/>
        <v>290.5</v>
      </c>
      <c r="S24" s="35">
        <f>S25+S26+S27</f>
        <v>24365.3</v>
      </c>
      <c r="T24" s="35">
        <f>T25+T26+T27</f>
        <v>24105.8</v>
      </c>
      <c r="U24" s="35">
        <f t="shared" si="22"/>
        <v>98.93496078439419</v>
      </c>
      <c r="V24" s="25">
        <f t="shared" si="5"/>
        <v>259.5</v>
      </c>
      <c r="W24" s="35">
        <f>W25+W26+W27</f>
        <v>31568.500000000015</v>
      </c>
      <c r="X24" s="35">
        <f>X25+X26+X27</f>
        <v>31237.800000000014</v>
      </c>
      <c r="Y24" s="35">
        <f t="shared" si="7"/>
        <v>98.95243676449626</v>
      </c>
      <c r="Z24" s="25">
        <f t="shared" si="8"/>
        <v>330.7000000000007</v>
      </c>
      <c r="AA24" s="35">
        <f>AA25+AA26+AA27</f>
        <v>7821.9</v>
      </c>
      <c r="AB24" s="35">
        <f>AB25+AB26+AB27</f>
        <v>7808.4</v>
      </c>
      <c r="AC24" s="35">
        <f t="shared" si="23"/>
        <v>99.82740766309975</v>
      </c>
      <c r="AD24" s="25">
        <f t="shared" si="9"/>
        <v>13.5</v>
      </c>
      <c r="AE24" s="36"/>
      <c r="AF24" s="36"/>
      <c r="AG24" s="36"/>
      <c r="AH24" s="36"/>
      <c r="AI24" s="36"/>
    </row>
    <row r="25" spans="1:35" s="13" customFormat="1" ht="61.5" customHeight="1">
      <c r="A25" s="11"/>
      <c r="B25" s="8" t="s">
        <v>33</v>
      </c>
      <c r="C25" s="35">
        <f t="shared" si="17"/>
        <v>200700</v>
      </c>
      <c r="D25" s="35">
        <f t="shared" si="17"/>
        <v>199581.1</v>
      </c>
      <c r="E25" s="35">
        <f t="shared" si="18"/>
        <v>99.44250124564026</v>
      </c>
      <c r="F25" s="25">
        <f t="shared" si="1"/>
        <v>1118.8999999999942</v>
      </c>
      <c r="G25" s="35">
        <v>192968.1</v>
      </c>
      <c r="H25" s="35">
        <v>191862.7</v>
      </c>
      <c r="I25" s="35">
        <f>H25/G25*100</f>
        <v>99.42715920403424</v>
      </c>
      <c r="J25" s="25">
        <f t="shared" si="2"/>
        <v>1105.3999999999942</v>
      </c>
      <c r="K25" s="35">
        <v>129276.4</v>
      </c>
      <c r="L25" s="35">
        <v>129035.5</v>
      </c>
      <c r="M25" s="35">
        <f>L25/K25*100</f>
        <v>99.81365508321704</v>
      </c>
      <c r="N25" s="25">
        <f t="shared" si="3"/>
        <v>240.89999999999418</v>
      </c>
      <c r="O25" s="35">
        <v>14805.1</v>
      </c>
      <c r="P25" s="35">
        <v>14514.6</v>
      </c>
      <c r="Q25" s="35">
        <f>P25/O25*100</f>
        <v>98.0378383124734</v>
      </c>
      <c r="R25" s="25">
        <f t="shared" si="4"/>
        <v>290.5</v>
      </c>
      <c r="S25" s="35">
        <v>24365.3</v>
      </c>
      <c r="T25" s="35">
        <v>24105.8</v>
      </c>
      <c r="U25" s="35">
        <f>T25/S25*100</f>
        <v>98.93496078439419</v>
      </c>
      <c r="V25" s="25">
        <f t="shared" si="5"/>
        <v>259.5</v>
      </c>
      <c r="W25" s="35">
        <f aca="true" t="shared" si="24" ref="W25:X27">G25-K25-O25-S25</f>
        <v>24521.300000000014</v>
      </c>
      <c r="X25" s="35">
        <f t="shared" si="24"/>
        <v>24206.800000000014</v>
      </c>
      <c r="Y25" s="35">
        <f>X25/W25*100</f>
        <v>98.71744157120544</v>
      </c>
      <c r="Z25" s="25">
        <f t="shared" si="8"/>
        <v>314.5</v>
      </c>
      <c r="AA25" s="35">
        <v>7731.9</v>
      </c>
      <c r="AB25" s="35">
        <v>7718.4</v>
      </c>
      <c r="AC25" s="35">
        <f>AB25/AA25*100</f>
        <v>99.82539867302992</v>
      </c>
      <c r="AD25" s="25">
        <f t="shared" si="9"/>
        <v>13.5</v>
      </c>
      <c r="AE25" s="12"/>
      <c r="AF25" s="36"/>
      <c r="AG25" s="12"/>
      <c r="AH25" s="12"/>
      <c r="AI25" s="12"/>
    </row>
    <row r="26" spans="1:35" s="13" customFormat="1" ht="36.75" customHeight="1">
      <c r="A26" s="11"/>
      <c r="B26" s="8" t="s">
        <v>17</v>
      </c>
      <c r="C26" s="35">
        <f t="shared" si="17"/>
        <v>1337.2</v>
      </c>
      <c r="D26" s="35">
        <f t="shared" si="17"/>
        <v>1321</v>
      </c>
      <c r="E26" s="35">
        <f t="shared" si="18"/>
        <v>98.78851331139694</v>
      </c>
      <c r="F26" s="25">
        <f t="shared" si="1"/>
        <v>16.200000000000045</v>
      </c>
      <c r="G26" s="25">
        <v>1247.2</v>
      </c>
      <c r="H26" s="25">
        <v>1231</v>
      </c>
      <c r="I26" s="35">
        <f t="shared" si="19"/>
        <v>98.7010904425914</v>
      </c>
      <c r="J26" s="25">
        <f t="shared" si="2"/>
        <v>16.200000000000045</v>
      </c>
      <c r="K26" s="25"/>
      <c r="L26" s="25"/>
      <c r="M26" s="25" t="e">
        <f t="shared" si="20"/>
        <v>#DIV/0!</v>
      </c>
      <c r="N26" s="25">
        <f t="shared" si="3"/>
        <v>0</v>
      </c>
      <c r="O26" s="25"/>
      <c r="P26" s="25"/>
      <c r="Q26" s="25" t="e">
        <f t="shared" si="21"/>
        <v>#DIV/0!</v>
      </c>
      <c r="R26" s="25">
        <f t="shared" si="4"/>
        <v>0</v>
      </c>
      <c r="S26" s="25"/>
      <c r="T26" s="25"/>
      <c r="U26" s="25" t="e">
        <f t="shared" si="22"/>
        <v>#DIV/0!</v>
      </c>
      <c r="V26" s="25">
        <f t="shared" si="5"/>
        <v>0</v>
      </c>
      <c r="W26" s="35">
        <f t="shared" si="24"/>
        <v>1247.2</v>
      </c>
      <c r="X26" s="35">
        <f t="shared" si="24"/>
        <v>1231</v>
      </c>
      <c r="Y26" s="35">
        <f t="shared" si="7"/>
        <v>98.7010904425914</v>
      </c>
      <c r="Z26" s="25">
        <f t="shared" si="8"/>
        <v>16.200000000000045</v>
      </c>
      <c r="AA26" s="25">
        <v>90</v>
      </c>
      <c r="AB26" s="25">
        <v>90</v>
      </c>
      <c r="AC26" s="35">
        <f t="shared" si="23"/>
        <v>100</v>
      </c>
      <c r="AD26" s="25">
        <f t="shared" si="9"/>
        <v>0</v>
      </c>
      <c r="AE26" s="12"/>
      <c r="AF26" s="36"/>
      <c r="AG26" s="12"/>
      <c r="AH26" s="12"/>
      <c r="AI26" s="12"/>
    </row>
    <row r="27" spans="1:35" s="13" customFormat="1" ht="36.75" customHeight="1">
      <c r="A27" s="11"/>
      <c r="B27" s="8" t="s">
        <v>31</v>
      </c>
      <c r="C27" s="35">
        <f t="shared" si="17"/>
        <v>5800</v>
      </c>
      <c r="D27" s="35">
        <f t="shared" si="17"/>
        <v>5800</v>
      </c>
      <c r="E27" s="35">
        <f t="shared" si="18"/>
        <v>100</v>
      </c>
      <c r="F27" s="25">
        <f t="shared" si="1"/>
        <v>0</v>
      </c>
      <c r="G27" s="25">
        <v>5800</v>
      </c>
      <c r="H27" s="25">
        <v>5800</v>
      </c>
      <c r="I27" s="35">
        <f t="shared" si="19"/>
        <v>100</v>
      </c>
      <c r="J27" s="25">
        <f t="shared" si="2"/>
        <v>0</v>
      </c>
      <c r="K27" s="25"/>
      <c r="L27" s="25"/>
      <c r="M27" s="25"/>
      <c r="N27" s="25">
        <f t="shared" si="3"/>
        <v>0</v>
      </c>
      <c r="O27" s="25"/>
      <c r="P27" s="25"/>
      <c r="Q27" s="25"/>
      <c r="R27" s="25">
        <f t="shared" si="4"/>
        <v>0</v>
      </c>
      <c r="S27" s="25"/>
      <c r="T27" s="25"/>
      <c r="U27" s="25"/>
      <c r="V27" s="25">
        <f t="shared" si="5"/>
        <v>0</v>
      </c>
      <c r="W27" s="35">
        <f t="shared" si="24"/>
        <v>5800</v>
      </c>
      <c r="X27" s="35">
        <f t="shared" si="24"/>
        <v>5800</v>
      </c>
      <c r="Y27" s="35">
        <f t="shared" si="7"/>
        <v>100</v>
      </c>
      <c r="Z27" s="25">
        <f t="shared" si="8"/>
        <v>0</v>
      </c>
      <c r="AA27" s="25"/>
      <c r="AB27" s="25"/>
      <c r="AC27" s="35" t="e">
        <f t="shared" si="23"/>
        <v>#DIV/0!</v>
      </c>
      <c r="AD27" s="25">
        <f t="shared" si="9"/>
        <v>0</v>
      </c>
      <c r="AE27" s="12"/>
      <c r="AF27" s="36"/>
      <c r="AG27" s="12"/>
      <c r="AH27" s="12"/>
      <c r="AI27" s="12"/>
    </row>
    <row r="28" spans="1:35" s="42" customFormat="1" ht="42.75" customHeight="1">
      <c r="A28" s="32">
        <v>5</v>
      </c>
      <c r="B28" s="33" t="s">
        <v>32</v>
      </c>
      <c r="C28" s="39">
        <f t="shared" si="17"/>
        <v>93957.4</v>
      </c>
      <c r="D28" s="35">
        <f t="shared" si="17"/>
        <v>93932.8</v>
      </c>
      <c r="E28" s="39">
        <f t="shared" si="18"/>
        <v>99.973817921739</v>
      </c>
      <c r="F28" s="40">
        <f t="shared" si="1"/>
        <v>24.59999999999127</v>
      </c>
      <c r="G28" s="39">
        <v>82450.7</v>
      </c>
      <c r="H28" s="39">
        <v>82426.1</v>
      </c>
      <c r="I28" s="39">
        <f t="shared" si="19"/>
        <v>99.97016398890489</v>
      </c>
      <c r="J28" s="40">
        <f t="shared" si="2"/>
        <v>24.59999999999127</v>
      </c>
      <c r="K28" s="39">
        <v>33804</v>
      </c>
      <c r="L28" s="39">
        <v>33800.7</v>
      </c>
      <c r="M28" s="39">
        <f t="shared" si="20"/>
        <v>99.99023784167554</v>
      </c>
      <c r="N28" s="40">
        <f t="shared" si="3"/>
        <v>3.3000000000029104</v>
      </c>
      <c r="O28" s="39">
        <v>4147.4</v>
      </c>
      <c r="P28" s="39">
        <v>4147.4</v>
      </c>
      <c r="Q28" s="39">
        <f t="shared" si="21"/>
        <v>100</v>
      </c>
      <c r="R28" s="40">
        <f t="shared" si="4"/>
        <v>0</v>
      </c>
      <c r="S28" s="51">
        <v>601.1</v>
      </c>
      <c r="T28" s="39">
        <v>580.5</v>
      </c>
      <c r="U28" s="39">
        <f t="shared" si="22"/>
        <v>96.5729495924139</v>
      </c>
      <c r="V28" s="40">
        <f t="shared" si="5"/>
        <v>20.600000000000023</v>
      </c>
      <c r="W28" s="39">
        <f>G28-K28-O28-S28</f>
        <v>43898.2</v>
      </c>
      <c r="X28" s="39">
        <f>H28-L28-P28-T28</f>
        <v>43897.50000000001</v>
      </c>
      <c r="Y28" s="39">
        <f t="shared" si="7"/>
        <v>99.99840540158824</v>
      </c>
      <c r="Z28" s="40">
        <f t="shared" si="8"/>
        <v>0.6999999999898137</v>
      </c>
      <c r="AA28" s="39">
        <v>11506.7</v>
      </c>
      <c r="AB28" s="39">
        <v>11506.7</v>
      </c>
      <c r="AC28" s="39">
        <f t="shared" si="23"/>
        <v>100</v>
      </c>
      <c r="AD28" s="40">
        <f>AA28-AB28</f>
        <v>0</v>
      </c>
      <c r="AE28" s="41"/>
      <c r="AF28" s="41"/>
      <c r="AG28" s="41"/>
      <c r="AH28" s="41"/>
      <c r="AI28" s="41"/>
    </row>
    <row r="29" spans="1:35" ht="36.75" customHeight="1">
      <c r="A29" s="2">
        <v>6</v>
      </c>
      <c r="B29" s="7" t="s">
        <v>13</v>
      </c>
      <c r="C29" s="35">
        <f t="shared" si="17"/>
        <v>8806.2</v>
      </c>
      <c r="D29" s="35">
        <f t="shared" si="17"/>
        <v>8801.1</v>
      </c>
      <c r="E29" s="35">
        <f t="shared" si="18"/>
        <v>99.94208625740954</v>
      </c>
      <c r="F29" s="25">
        <f t="shared" si="1"/>
        <v>5.100000000000364</v>
      </c>
      <c r="G29" s="35">
        <v>8343.7</v>
      </c>
      <c r="H29" s="35">
        <v>8338.6</v>
      </c>
      <c r="I29" s="35">
        <f t="shared" si="19"/>
        <v>99.93887603820846</v>
      </c>
      <c r="J29" s="25">
        <f t="shared" si="2"/>
        <v>5.100000000000364</v>
      </c>
      <c r="K29" s="35">
        <v>5237.8</v>
      </c>
      <c r="L29" s="35">
        <v>5234.2</v>
      </c>
      <c r="M29" s="35">
        <f t="shared" si="20"/>
        <v>99.93126885333537</v>
      </c>
      <c r="N29" s="25">
        <f t="shared" si="3"/>
        <v>3.600000000000364</v>
      </c>
      <c r="O29" s="35">
        <v>1573</v>
      </c>
      <c r="P29" s="35">
        <v>1572.6</v>
      </c>
      <c r="Q29" s="35">
        <f t="shared" si="21"/>
        <v>99.97457088366178</v>
      </c>
      <c r="R29" s="25">
        <f t="shared" si="4"/>
        <v>0.40000000000009095</v>
      </c>
      <c r="S29" s="35">
        <v>681</v>
      </c>
      <c r="T29" s="35">
        <v>680.6</v>
      </c>
      <c r="U29" s="35">
        <f t="shared" si="22"/>
        <v>99.94126284875185</v>
      </c>
      <c r="V29" s="25">
        <f t="shared" si="5"/>
        <v>0.39999999999997726</v>
      </c>
      <c r="W29" s="35">
        <f>G29-K29-O29-S29</f>
        <v>851.9000000000005</v>
      </c>
      <c r="X29" s="35">
        <f>H29-L29-P29-T29</f>
        <v>851.2000000000006</v>
      </c>
      <c r="Y29" s="35">
        <f t="shared" si="7"/>
        <v>99.9178307313065</v>
      </c>
      <c r="Z29" s="25">
        <f t="shared" si="8"/>
        <v>0.6999999999999318</v>
      </c>
      <c r="AA29" s="35">
        <v>462.5</v>
      </c>
      <c r="AB29" s="35">
        <v>462.5</v>
      </c>
      <c r="AC29" s="35">
        <f t="shared" si="23"/>
        <v>100</v>
      </c>
      <c r="AD29" s="25">
        <f>AA29-AB29</f>
        <v>0</v>
      </c>
      <c r="AE29" s="36"/>
      <c r="AF29" s="36"/>
      <c r="AG29" s="36"/>
      <c r="AH29" s="36"/>
      <c r="AI29" s="36"/>
    </row>
    <row r="30" spans="1:35" s="19" customFormat="1" ht="30.75" customHeight="1">
      <c r="A30" s="16"/>
      <c r="B30" s="17" t="s">
        <v>10</v>
      </c>
      <c r="C30" s="26">
        <f>G30+AA30</f>
        <v>3055821.8213000004</v>
      </c>
      <c r="D30" s="26">
        <f>H30+AB30</f>
        <v>3001511.7624700004</v>
      </c>
      <c r="E30" s="26">
        <f>D30/C30*100</f>
        <v>98.2227347664238</v>
      </c>
      <c r="F30" s="27">
        <f>C30-D30</f>
        <v>54310.058829999994</v>
      </c>
      <c r="G30" s="26">
        <f>G7+G12+G20+G24+G28+G29</f>
        <v>2865468.0530000003</v>
      </c>
      <c r="H30" s="26">
        <f>H7+H12+H20+H24+H28+H29</f>
        <v>2819021.86206</v>
      </c>
      <c r="I30" s="26">
        <f t="shared" si="19"/>
        <v>98.37910630720963</v>
      </c>
      <c r="J30" s="26">
        <f>J7+J12+J20+J24+J28+J29</f>
        <v>46446.19094000015</v>
      </c>
      <c r="K30" s="26">
        <f>K7+K12+K20+K24+K28+K29</f>
        <v>1820710.359</v>
      </c>
      <c r="L30" s="26">
        <f>L7+L12+L20+L24+L28+L29</f>
        <v>1801791.2795499999</v>
      </c>
      <c r="M30" s="26">
        <f t="shared" si="20"/>
        <v>98.96089570993647</v>
      </c>
      <c r="N30" s="26">
        <f>N7+N12+N20+N24+N28+N29</f>
        <v>18919.07945000004</v>
      </c>
      <c r="O30" s="26">
        <f>O7+O12+O20+O24+O28+O29</f>
        <v>330634</v>
      </c>
      <c r="P30" s="26">
        <f>P7+P12+P20+P24+P28+P29</f>
        <v>318047.26579</v>
      </c>
      <c r="Q30" s="26">
        <f t="shared" si="21"/>
        <v>96.19315188093178</v>
      </c>
      <c r="R30" s="26">
        <f>R7+R12+R20+R24+R28+R29</f>
        <v>12586.73421</v>
      </c>
      <c r="S30" s="26">
        <f>S7+S12+S20+S24+S28+S29</f>
        <v>187008.09999999998</v>
      </c>
      <c r="T30" s="26">
        <f>T7+T12+T20+T24+T28+T29</f>
        <v>184080.45854999998</v>
      </c>
      <c r="U30" s="26">
        <f t="shared" si="22"/>
        <v>98.43448414801284</v>
      </c>
      <c r="V30" s="26">
        <f>V7+V12+V20+V24+V28+V29</f>
        <v>2927.641449999997</v>
      </c>
      <c r="W30" s="26">
        <f>W7+W12+W20+W24+W28+W29</f>
        <v>527115.5939999997</v>
      </c>
      <c r="X30" s="26">
        <f>X7+X12+X20+X24+X28+X29</f>
        <v>515102.8581699997</v>
      </c>
      <c r="Y30" s="26">
        <f t="shared" si="7"/>
        <v>97.72104335998831</v>
      </c>
      <c r="Z30" s="26">
        <f>Z7+Z12+Z20+Z24+Z28+Z29</f>
        <v>12012.735830000078</v>
      </c>
      <c r="AA30" s="26">
        <f>AA7+AA12+AA20+AA24+AA28+AA29</f>
        <v>190353.76830000003</v>
      </c>
      <c r="AB30" s="26">
        <f>AB7+AB12+AB20+AB24+AB28+AB29</f>
        <v>182489.90041</v>
      </c>
      <c r="AC30" s="26">
        <f t="shared" si="23"/>
        <v>95.86881417676668</v>
      </c>
      <c r="AD30" s="26">
        <f>AD7+AD12+AD20+AD24+AD28+AD29</f>
        <v>7863.867890000007</v>
      </c>
      <c r="AE30" s="18"/>
      <c r="AF30" s="36"/>
      <c r="AG30" s="18"/>
      <c r="AH30" s="18"/>
      <c r="AI30" s="18"/>
    </row>
    <row r="31" spans="1:35" ht="21" customHeight="1">
      <c r="A31" s="2">
        <v>7</v>
      </c>
      <c r="B31" s="7" t="s">
        <v>7</v>
      </c>
      <c r="C31" s="35">
        <f>G31+AA31</f>
        <v>21350.1</v>
      </c>
      <c r="D31" s="35">
        <f>H31+AB31</f>
        <v>21092.100000000002</v>
      </c>
      <c r="E31" s="35">
        <f>D31/C31*100</f>
        <v>98.79157474672252</v>
      </c>
      <c r="F31" s="25">
        <f>C31-D31</f>
        <v>257.99999999999636</v>
      </c>
      <c r="G31" s="35">
        <v>20987.6</v>
      </c>
      <c r="H31" s="35">
        <v>20730.4</v>
      </c>
      <c r="I31" s="35">
        <f t="shared" si="19"/>
        <v>98.77451447521395</v>
      </c>
      <c r="J31" s="25">
        <f>G31-H31</f>
        <v>257.1999999999971</v>
      </c>
      <c r="K31" s="35">
        <v>15833.1</v>
      </c>
      <c r="L31" s="35">
        <v>15833</v>
      </c>
      <c r="M31" s="35">
        <f t="shared" si="20"/>
        <v>99.99936841174501</v>
      </c>
      <c r="N31" s="25">
        <f>K31-L31</f>
        <v>0.1000000000003638</v>
      </c>
      <c r="O31" s="35"/>
      <c r="P31" s="35"/>
      <c r="Q31" s="35" t="e">
        <f t="shared" si="21"/>
        <v>#DIV/0!</v>
      </c>
      <c r="R31" s="25">
        <f>O31-P31</f>
        <v>0</v>
      </c>
      <c r="S31" s="35">
        <v>458</v>
      </c>
      <c r="T31" s="35">
        <v>457.9</v>
      </c>
      <c r="U31" s="35">
        <f t="shared" si="22"/>
        <v>99.97816593886462</v>
      </c>
      <c r="V31" s="25">
        <f>S31-T31</f>
        <v>0.10000000000002274</v>
      </c>
      <c r="W31" s="35">
        <f>G31-K31-O31-S31</f>
        <v>4696.499999999998</v>
      </c>
      <c r="X31" s="35">
        <f>H31-L31-P31-T31</f>
        <v>4439.500000000002</v>
      </c>
      <c r="Y31" s="35">
        <f t="shared" si="7"/>
        <v>94.52783988076234</v>
      </c>
      <c r="Z31" s="25">
        <f>W31-X31</f>
        <v>256.99999999999636</v>
      </c>
      <c r="AA31" s="35">
        <v>362.5</v>
      </c>
      <c r="AB31" s="35">
        <v>361.7</v>
      </c>
      <c r="AC31" s="35">
        <f>AB31/AA31*100</f>
        <v>99.77931034482759</v>
      </c>
      <c r="AD31" s="25">
        <f>AA31-AB31</f>
        <v>0.8000000000000114</v>
      </c>
      <c r="AE31" s="36"/>
      <c r="AF31" s="36"/>
      <c r="AG31" s="36"/>
      <c r="AH31" s="36"/>
      <c r="AI31" s="36"/>
    </row>
    <row r="32" spans="1:35" ht="24" customHeight="1" hidden="1">
      <c r="A32" s="2">
        <v>8</v>
      </c>
      <c r="B32" s="7" t="s">
        <v>9</v>
      </c>
      <c r="C32" s="35">
        <f>G32+AA32</f>
        <v>0</v>
      </c>
      <c r="D32" s="35">
        <f>H32+AB32</f>
        <v>6791.5</v>
      </c>
      <c r="E32" s="35" t="e">
        <f t="shared" si="18"/>
        <v>#DIV/0!</v>
      </c>
      <c r="F32" s="25">
        <f t="shared" si="1"/>
        <v>-6791.5</v>
      </c>
      <c r="G32" s="35"/>
      <c r="H32" s="35">
        <v>6791.5</v>
      </c>
      <c r="I32" s="35" t="e">
        <f t="shared" si="19"/>
        <v>#DIV/0!</v>
      </c>
      <c r="J32" s="25">
        <f t="shared" si="2"/>
        <v>-6791.5</v>
      </c>
      <c r="K32" s="35"/>
      <c r="L32" s="35"/>
      <c r="M32" s="35" t="e">
        <f t="shared" si="20"/>
        <v>#DIV/0!</v>
      </c>
      <c r="N32" s="25">
        <f t="shared" si="3"/>
        <v>0</v>
      </c>
      <c r="O32" s="35"/>
      <c r="P32" s="35"/>
      <c r="Q32" s="35" t="e">
        <f t="shared" si="21"/>
        <v>#DIV/0!</v>
      </c>
      <c r="R32" s="25">
        <f t="shared" si="4"/>
        <v>0</v>
      </c>
      <c r="S32" s="35"/>
      <c r="T32" s="35"/>
      <c r="U32" s="35" t="e">
        <f t="shared" si="22"/>
        <v>#DIV/0!</v>
      </c>
      <c r="V32" s="25">
        <f t="shared" si="5"/>
        <v>0</v>
      </c>
      <c r="W32" s="35">
        <f aca="true" t="shared" si="25" ref="W32:X36">G32-K32-O32-S32</f>
        <v>0</v>
      </c>
      <c r="X32" s="35">
        <f t="shared" si="25"/>
        <v>6791.5</v>
      </c>
      <c r="Y32" s="35" t="e">
        <f t="shared" si="7"/>
        <v>#DIV/0!</v>
      </c>
      <c r="Z32" s="25">
        <f t="shared" si="8"/>
        <v>-6791.5</v>
      </c>
      <c r="AA32" s="35"/>
      <c r="AB32" s="35"/>
      <c r="AC32" s="35" t="e">
        <f t="shared" si="23"/>
        <v>#DIV/0!</v>
      </c>
      <c r="AD32" s="25">
        <f>AA32-AB32</f>
        <v>0</v>
      </c>
      <c r="AE32" s="36"/>
      <c r="AF32" s="36"/>
      <c r="AG32" s="36"/>
      <c r="AH32" s="36"/>
      <c r="AI32" s="36"/>
    </row>
    <row r="33" spans="1:35" ht="51" customHeight="1" hidden="1">
      <c r="A33" s="2">
        <v>9</v>
      </c>
      <c r="B33" s="7" t="s">
        <v>14</v>
      </c>
      <c r="C33" s="35">
        <f>G33+AA33</f>
        <v>0</v>
      </c>
      <c r="D33" s="35">
        <f>H33+AB33</f>
        <v>6791.5</v>
      </c>
      <c r="E33" s="35" t="e">
        <f t="shared" si="18"/>
        <v>#DIV/0!</v>
      </c>
      <c r="F33" s="25">
        <f t="shared" si="1"/>
        <v>-6791.5</v>
      </c>
      <c r="G33" s="35"/>
      <c r="H33" s="35">
        <v>6791.5</v>
      </c>
      <c r="I33" s="35" t="e">
        <f t="shared" si="19"/>
        <v>#DIV/0!</v>
      </c>
      <c r="J33" s="25">
        <f t="shared" si="2"/>
        <v>-6791.5</v>
      </c>
      <c r="K33" s="35"/>
      <c r="L33" s="35"/>
      <c r="M33" s="35" t="e">
        <f t="shared" si="20"/>
        <v>#DIV/0!</v>
      </c>
      <c r="N33" s="25">
        <f t="shared" si="3"/>
        <v>0</v>
      </c>
      <c r="O33" s="35"/>
      <c r="P33" s="35"/>
      <c r="Q33" s="35" t="e">
        <f t="shared" si="21"/>
        <v>#DIV/0!</v>
      </c>
      <c r="R33" s="25">
        <f t="shared" si="4"/>
        <v>0</v>
      </c>
      <c r="S33" s="35"/>
      <c r="T33" s="35"/>
      <c r="U33" s="35" t="e">
        <f t="shared" si="22"/>
        <v>#DIV/0!</v>
      </c>
      <c r="V33" s="25">
        <f t="shared" si="5"/>
        <v>0</v>
      </c>
      <c r="W33" s="35">
        <f t="shared" si="25"/>
        <v>0</v>
      </c>
      <c r="X33" s="35">
        <f t="shared" si="25"/>
        <v>6791.5</v>
      </c>
      <c r="Y33" s="35" t="e">
        <f t="shared" si="7"/>
        <v>#DIV/0!</v>
      </c>
      <c r="Z33" s="25">
        <f t="shared" si="8"/>
        <v>-6791.5</v>
      </c>
      <c r="AA33" s="35"/>
      <c r="AB33" s="35"/>
      <c r="AC33" s="35" t="e">
        <f t="shared" si="23"/>
        <v>#DIV/0!</v>
      </c>
      <c r="AD33" s="25">
        <f>AA33-AB33</f>
        <v>0</v>
      </c>
      <c r="AE33" s="36"/>
      <c r="AF33" s="36"/>
      <c r="AG33" s="36"/>
      <c r="AH33" s="36"/>
      <c r="AI33" s="36"/>
    </row>
    <row r="34" spans="1:35" ht="80.25" customHeight="1" hidden="1">
      <c r="A34" s="43"/>
      <c r="B34" s="10"/>
      <c r="C34" s="35">
        <f>G34+AA34</f>
        <v>0</v>
      </c>
      <c r="D34" s="35">
        <f>H34+AB34</f>
        <v>6791.5</v>
      </c>
      <c r="E34" s="35" t="e">
        <f t="shared" si="18"/>
        <v>#DIV/0!</v>
      </c>
      <c r="F34" s="25">
        <f t="shared" si="1"/>
        <v>-6791.5</v>
      </c>
      <c r="G34" s="35"/>
      <c r="H34" s="35">
        <v>6791.5</v>
      </c>
      <c r="I34" s="35" t="e">
        <f t="shared" si="19"/>
        <v>#DIV/0!</v>
      </c>
      <c r="J34" s="25">
        <f t="shared" si="2"/>
        <v>-6791.5</v>
      </c>
      <c r="K34" s="35"/>
      <c r="L34" s="35"/>
      <c r="M34" s="35" t="e">
        <f t="shared" si="20"/>
        <v>#DIV/0!</v>
      </c>
      <c r="N34" s="25">
        <f t="shared" si="3"/>
        <v>0</v>
      </c>
      <c r="O34" s="35"/>
      <c r="P34" s="35"/>
      <c r="Q34" s="35" t="e">
        <f t="shared" si="21"/>
        <v>#DIV/0!</v>
      </c>
      <c r="R34" s="25">
        <f t="shared" si="4"/>
        <v>0</v>
      </c>
      <c r="S34" s="35"/>
      <c r="T34" s="35"/>
      <c r="U34" s="35" t="e">
        <f t="shared" si="22"/>
        <v>#DIV/0!</v>
      </c>
      <c r="V34" s="25">
        <f t="shared" si="5"/>
        <v>0</v>
      </c>
      <c r="W34" s="35">
        <f t="shared" si="25"/>
        <v>0</v>
      </c>
      <c r="X34" s="35">
        <f t="shared" si="25"/>
        <v>6791.5</v>
      </c>
      <c r="Y34" s="35" t="e">
        <f t="shared" si="7"/>
        <v>#DIV/0!</v>
      </c>
      <c r="Z34" s="25">
        <f t="shared" si="8"/>
        <v>-6791.5</v>
      </c>
      <c r="AA34" s="35"/>
      <c r="AB34" s="35"/>
      <c r="AC34" s="35" t="e">
        <f t="shared" si="23"/>
        <v>#DIV/0!</v>
      </c>
      <c r="AD34" s="25">
        <f>AA34-AB34</f>
        <v>0</v>
      </c>
      <c r="AE34" s="36"/>
      <c r="AF34" s="36"/>
      <c r="AG34" s="36"/>
      <c r="AH34" s="36"/>
      <c r="AI34" s="36"/>
    </row>
    <row r="35" spans="1:35" s="4" customFormat="1" ht="33.75" customHeight="1">
      <c r="A35" s="20"/>
      <c r="B35" s="21" t="s">
        <v>12</v>
      </c>
      <c r="C35" s="28">
        <f>G35+AA35</f>
        <v>21350.1</v>
      </c>
      <c r="D35" s="28">
        <f>H35+AB35</f>
        <v>21092.100000000002</v>
      </c>
      <c r="E35" s="28">
        <f t="shared" si="18"/>
        <v>98.79157474672252</v>
      </c>
      <c r="F35" s="29">
        <f t="shared" si="1"/>
        <v>257.99999999999636</v>
      </c>
      <c r="G35" s="28">
        <f>G31</f>
        <v>20987.6</v>
      </c>
      <c r="H35" s="28">
        <f>H31</f>
        <v>20730.4</v>
      </c>
      <c r="I35" s="28">
        <f t="shared" si="19"/>
        <v>98.77451447521395</v>
      </c>
      <c r="J35" s="29">
        <f>J31</f>
        <v>257.1999999999971</v>
      </c>
      <c r="K35" s="28">
        <f>K31</f>
        <v>15833.1</v>
      </c>
      <c r="L35" s="28">
        <f>L31</f>
        <v>15833</v>
      </c>
      <c r="M35" s="28">
        <f t="shared" si="20"/>
        <v>99.99936841174501</v>
      </c>
      <c r="N35" s="28">
        <f>N31</f>
        <v>0.1000000000003638</v>
      </c>
      <c r="O35" s="28">
        <f>O31</f>
        <v>0</v>
      </c>
      <c r="P35" s="28">
        <f>P31</f>
        <v>0</v>
      </c>
      <c r="Q35" s="28" t="e">
        <f t="shared" si="21"/>
        <v>#DIV/0!</v>
      </c>
      <c r="R35" s="28">
        <f aca="true" t="shared" si="26" ref="R35:X35">R31</f>
        <v>0</v>
      </c>
      <c r="S35" s="28">
        <f t="shared" si="26"/>
        <v>458</v>
      </c>
      <c r="T35" s="28">
        <f t="shared" si="26"/>
        <v>457.9</v>
      </c>
      <c r="U35" s="28">
        <f t="shared" si="26"/>
        <v>99.97816593886462</v>
      </c>
      <c r="V35" s="28">
        <f t="shared" si="26"/>
        <v>0.10000000000002274</v>
      </c>
      <c r="W35" s="28">
        <f t="shared" si="26"/>
        <v>4696.499999999998</v>
      </c>
      <c r="X35" s="28">
        <f t="shared" si="26"/>
        <v>4439.500000000002</v>
      </c>
      <c r="Y35" s="28">
        <f t="shared" si="7"/>
        <v>94.52783988076234</v>
      </c>
      <c r="Z35" s="29">
        <f>Z31</f>
        <v>256.99999999999636</v>
      </c>
      <c r="AA35" s="28">
        <f>AA31</f>
        <v>362.5</v>
      </c>
      <c r="AB35" s="28">
        <f>AB31</f>
        <v>361.7</v>
      </c>
      <c r="AC35" s="28">
        <f>AB35/AA35*100</f>
        <v>99.77931034482759</v>
      </c>
      <c r="AD35" s="29">
        <f>AD31</f>
        <v>0.8000000000000114</v>
      </c>
      <c r="AE35" s="14"/>
      <c r="AF35" s="36"/>
      <c r="AG35" s="14"/>
      <c r="AH35" s="14"/>
      <c r="AI35" s="14"/>
    </row>
    <row r="36" spans="1:35" s="4" customFormat="1" ht="28.5" customHeight="1" hidden="1">
      <c r="A36" s="20">
        <v>8</v>
      </c>
      <c r="B36" s="22" t="s">
        <v>24</v>
      </c>
      <c r="C36" s="30">
        <f>G36+AA36</f>
        <v>0</v>
      </c>
      <c r="D36" s="30">
        <f>H36+AB36</f>
        <v>0</v>
      </c>
      <c r="E36" s="30" t="e">
        <f>D36/C36*100</f>
        <v>#DIV/0!</v>
      </c>
      <c r="F36" s="31">
        <f>C36-D36</f>
        <v>0</v>
      </c>
      <c r="G36" s="28"/>
      <c r="H36" s="28"/>
      <c r="I36" s="30" t="e">
        <f>H36/G36*100</f>
        <v>#DIV/0!</v>
      </c>
      <c r="J36" s="31">
        <f>G36-H36</f>
        <v>0</v>
      </c>
      <c r="K36" s="28"/>
      <c r="L36" s="28"/>
      <c r="M36" s="30"/>
      <c r="N36" s="28"/>
      <c r="O36" s="28"/>
      <c r="P36" s="28"/>
      <c r="Q36" s="28"/>
      <c r="R36" s="28"/>
      <c r="S36" s="28"/>
      <c r="T36" s="28"/>
      <c r="U36" s="30"/>
      <c r="V36" s="28"/>
      <c r="W36" s="28">
        <f>G36-K36-O36-S36</f>
        <v>0</v>
      </c>
      <c r="X36" s="28">
        <f t="shared" si="25"/>
        <v>0</v>
      </c>
      <c r="Y36" s="30" t="e">
        <f>X36/W36*100</f>
        <v>#DIV/0!</v>
      </c>
      <c r="Z36" s="31">
        <f>W36-X36</f>
        <v>0</v>
      </c>
      <c r="AA36" s="28"/>
      <c r="AB36" s="28"/>
      <c r="AC36" s="30"/>
      <c r="AD36" s="31"/>
      <c r="AE36" s="14"/>
      <c r="AF36" s="36"/>
      <c r="AG36" s="14"/>
      <c r="AH36" s="14"/>
      <c r="AI36" s="14"/>
    </row>
    <row r="37" spans="1:35" s="4" customFormat="1" ht="25.5" customHeight="1">
      <c r="A37" s="20"/>
      <c r="B37" s="21" t="s">
        <v>11</v>
      </c>
      <c r="C37" s="28">
        <f>G37+AA37</f>
        <v>3077171.9213000005</v>
      </c>
      <c r="D37" s="28">
        <f>H37+AB37</f>
        <v>3022603.86247</v>
      </c>
      <c r="E37" s="28">
        <f t="shared" si="18"/>
        <v>98.22668150413425</v>
      </c>
      <c r="F37" s="29">
        <f t="shared" si="1"/>
        <v>54568.05883000046</v>
      </c>
      <c r="G37" s="28">
        <f>G30+G35+G36</f>
        <v>2886455.6530000004</v>
      </c>
      <c r="H37" s="28">
        <f>H30+H35+H36</f>
        <v>2839752.26206</v>
      </c>
      <c r="I37" s="28">
        <f t="shared" si="19"/>
        <v>98.38198134478665</v>
      </c>
      <c r="J37" s="29">
        <f>G37-H37</f>
        <v>46703.3909400003</v>
      </c>
      <c r="K37" s="28">
        <f>K30+K35</f>
        <v>1836543.459</v>
      </c>
      <c r="L37" s="28">
        <f>L30+L35</f>
        <v>1817624.2795499999</v>
      </c>
      <c r="M37" s="28">
        <f t="shared" si="20"/>
        <v>98.9698485294597</v>
      </c>
      <c r="N37" s="29">
        <f>N30+N31</f>
        <v>18919.17945000004</v>
      </c>
      <c r="O37" s="28">
        <f>O30+O35</f>
        <v>330634</v>
      </c>
      <c r="P37" s="28">
        <f>P30+P35</f>
        <v>318047.26579</v>
      </c>
      <c r="Q37" s="28">
        <f t="shared" si="21"/>
        <v>96.19315188093178</v>
      </c>
      <c r="R37" s="29">
        <f t="shared" si="4"/>
        <v>12586.734210000024</v>
      </c>
      <c r="S37" s="28">
        <f>S30+S35</f>
        <v>187466.09999999998</v>
      </c>
      <c r="T37" s="28">
        <f>T30+T35</f>
        <v>184538.35854999998</v>
      </c>
      <c r="U37" s="28">
        <f t="shared" si="22"/>
        <v>98.43825552993314</v>
      </c>
      <c r="V37" s="29">
        <f t="shared" si="5"/>
        <v>2927.7414500000014</v>
      </c>
      <c r="W37" s="28">
        <f>W30+W35+W36</f>
        <v>531812.0939999997</v>
      </c>
      <c r="X37" s="28">
        <f>X30+X35+X36</f>
        <v>519542.3581699997</v>
      </c>
      <c r="Y37" s="28">
        <f t="shared" si="7"/>
        <v>97.69284377538055</v>
      </c>
      <c r="Z37" s="29">
        <f t="shared" si="8"/>
        <v>12269.73583000002</v>
      </c>
      <c r="AA37" s="28">
        <f>AA30+AA35+AA36</f>
        <v>190716.26830000003</v>
      </c>
      <c r="AB37" s="28">
        <f>AB30+AB35+AB36</f>
        <v>182851.60041</v>
      </c>
      <c r="AC37" s="28">
        <f t="shared" si="23"/>
        <v>95.87624697142839</v>
      </c>
      <c r="AD37" s="29">
        <f>AA37-AB37</f>
        <v>7864.6678900000115</v>
      </c>
      <c r="AE37" s="14"/>
      <c r="AF37" s="36"/>
      <c r="AG37" s="14"/>
      <c r="AH37" s="14"/>
      <c r="AI37" s="14"/>
    </row>
    <row r="38" spans="6:35" ht="12.75">
      <c r="F38" s="9"/>
      <c r="G38" s="36"/>
      <c r="H38" s="36"/>
      <c r="I38" s="36"/>
      <c r="J38" s="9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44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4:35" ht="12.75">
      <c r="D39" s="9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44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3:35" ht="12.7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24"/>
      <c r="W40" s="9"/>
      <c r="X40" s="9"/>
      <c r="Y40" s="9"/>
      <c r="Z40" s="9"/>
      <c r="AA40" s="9"/>
      <c r="AB40" s="9"/>
      <c r="AC40" s="9"/>
      <c r="AD40" s="9"/>
      <c r="AE40" s="36"/>
      <c r="AF40" s="36"/>
      <c r="AG40" s="36"/>
      <c r="AH40" s="36"/>
      <c r="AI40" s="36"/>
    </row>
    <row r="41" spans="6:35" ht="12.75">
      <c r="F41" s="9"/>
      <c r="G41" s="36"/>
      <c r="H41" s="36"/>
      <c r="I41" s="36"/>
      <c r="J41" s="9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44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7:35" ht="12.75"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7:35" ht="17.25" customHeight="1"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35" s="48" customFormat="1" ht="18">
      <c r="A44" s="46"/>
      <c r="B44" s="46"/>
      <c r="C44" s="46"/>
      <c r="D44" s="49"/>
      <c r="E44" s="46"/>
      <c r="F44" s="4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s="48" customFormat="1" ht="18">
      <c r="A45" s="46"/>
      <c r="B45" s="46"/>
      <c r="C45" s="46"/>
      <c r="D45" s="49"/>
      <c r="E45" s="46"/>
      <c r="F45" s="4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s="48" customFormat="1" ht="18">
      <c r="A46" s="46"/>
      <c r="B46" s="46"/>
      <c r="C46" s="46"/>
      <c r="D46" s="49"/>
      <c r="E46" s="46"/>
      <c r="F46" s="46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s="48" customFormat="1" ht="18">
      <c r="A47" s="46"/>
      <c r="B47" s="46"/>
      <c r="C47" s="46"/>
      <c r="D47" s="49"/>
      <c r="E47" s="46"/>
      <c r="F47" s="49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4:35" ht="12.75">
      <c r="D48" s="4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4:35" ht="18">
      <c r="D49" s="49"/>
      <c r="E49" s="45"/>
      <c r="F49" s="49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3:35" ht="12.75">
      <c r="C50" s="9"/>
      <c r="D50" s="9"/>
      <c r="E50" s="9"/>
      <c r="F50" s="9"/>
      <c r="G50" s="9"/>
      <c r="H50" s="9"/>
      <c r="I50" s="9"/>
      <c r="J50" s="9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7:35" ht="12.75"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7:35" ht="12.75"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7:35" ht="12.75"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7:35" ht="12.75"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7:35" ht="12.75"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7:35" ht="12.75"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7:35" ht="12.75"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7:35" ht="12.75"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7:35" ht="12.75"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7:35" ht="12.75"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</row>
    <row r="61" spans="7:35" ht="12.75"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7:35" ht="12.75"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7:35" ht="12.75"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7:35" ht="12.75"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</row>
    <row r="65" spans="7:35" ht="12.75"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7:35" ht="12.75"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7:35" ht="12.75"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7:35" ht="12.75"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7:35" ht="12.75"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7:35" ht="12.75"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7:35" ht="12.75"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7:35" ht="12.75"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7:35" ht="12.75"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7:35" ht="12.75"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7:35" ht="12.75"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7:35" ht="12.75"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7:35" ht="12.75"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7:35" ht="12.75"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7:35" ht="12.75"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7:35" ht="12.75"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7:35" ht="12.75"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7:35" ht="12.75"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7:35" ht="12.75"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7:35" ht="12.75"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7:35" ht="12.75"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7:35" ht="12.75"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7:35" ht="12.75"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7:35" ht="12.75"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7:35" ht="12.75"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7:35" ht="12.75"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7:35" ht="12.75"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7:35" ht="12.75"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</row>
    <row r="93" spans="7:35" ht="12.75"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7:35" ht="12.75"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</row>
    <row r="95" spans="7:35" ht="12.75"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</row>
    <row r="96" spans="7:35" ht="12.75"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</row>
    <row r="97" spans="7:35" ht="12.75"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</row>
    <row r="98" spans="7:35" ht="12.75"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</row>
    <row r="99" spans="7:35" ht="12.75"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</row>
    <row r="100" spans="7:35" ht="12.75"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</row>
    <row r="101" spans="7:35" ht="12.75"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</row>
    <row r="102" spans="7:35" ht="12.75"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</row>
    <row r="103" spans="7:35" ht="12.75"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</row>
    <row r="104" spans="7:35" ht="12.75"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</row>
    <row r="105" spans="7:35" ht="12.75"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</row>
    <row r="106" spans="7:35" ht="12.75"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</row>
    <row r="107" spans="7:35" ht="12.75"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</row>
    <row r="108" spans="7:35" ht="12.75"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</row>
    <row r="109" spans="7:35" ht="12.75"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</row>
    <row r="110" spans="7:35" ht="12.75"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</row>
    <row r="111" spans="7:35" ht="12.75"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</row>
    <row r="112" spans="7:35" ht="12.75"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</row>
    <row r="113" spans="7:35" ht="12.75"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</row>
    <row r="114" spans="7:35" ht="12.75"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</row>
    <row r="115" spans="7:35" ht="12.75"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</row>
    <row r="116" spans="7:35" ht="12.75"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</row>
    <row r="117" spans="7:35" ht="12.75"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</row>
    <row r="118" spans="7:35" ht="12.75"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</row>
    <row r="119" spans="7:35" ht="12.75"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</row>
    <row r="120" spans="7:35" ht="12.75"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</row>
    <row r="121" spans="7:35" ht="12.75"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</row>
    <row r="122" spans="7:35" ht="12.75"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</row>
    <row r="123" spans="7:35" ht="12.75"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</row>
    <row r="124" spans="7:35" ht="12.75"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</row>
    <row r="125" spans="7:35" ht="12.75"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</row>
    <row r="126" spans="7:35" ht="12.75"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</row>
    <row r="127" spans="7:35" ht="12.75"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</row>
    <row r="128" spans="7:35" ht="12.75"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</row>
    <row r="129" spans="7:35" ht="12.75"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</row>
    <row r="130" spans="7:35" ht="12.75"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</row>
    <row r="131" spans="7:35" ht="12.75"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</row>
    <row r="132" spans="7:35" ht="12.75"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</row>
    <row r="133" spans="7:35" ht="12.75"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</row>
    <row r="134" spans="7:35" ht="12.75"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</row>
    <row r="135" spans="7:35" ht="12.75"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</row>
    <row r="136" spans="7:35" ht="12.75"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</row>
    <row r="137" spans="7:35" ht="12.75"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</row>
    <row r="138" spans="7:35" ht="12.75"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</row>
    <row r="139" spans="7:35" ht="12.75"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</row>
    <row r="140" spans="7:35" ht="12.75"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</row>
    <row r="141" spans="7:35" ht="12.75"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</row>
    <row r="142" spans="7:35" ht="12.75"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</row>
    <row r="143" spans="7:35" ht="12.75"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</row>
    <row r="144" spans="7:35" ht="12.75"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</row>
    <row r="145" spans="7:35" ht="12.75"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</row>
    <row r="146" spans="7:35" ht="12.75"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</row>
    <row r="147" spans="7:35" ht="12.75"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</row>
    <row r="148" spans="7:35" ht="12.75"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</row>
    <row r="149" spans="7:35" ht="12.75"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</row>
    <row r="150" spans="7:35" ht="12.75"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</row>
    <row r="151" spans="7:35" ht="12.75"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</row>
    <row r="152" spans="7:35" ht="12.75"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</row>
    <row r="153" spans="7:35" ht="12.75"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</row>
    <row r="154" spans="7:35" ht="12.75"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</row>
    <row r="155" spans="7:35" ht="12.75"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</row>
    <row r="156" spans="7:35" ht="12.75"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</row>
    <row r="157" spans="7:35" ht="12.75"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</row>
    <row r="158" spans="7:35" ht="12.75"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</row>
    <row r="159" spans="7:35" ht="12.75"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</row>
    <row r="160" spans="7:35" ht="12.75"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</row>
    <row r="161" spans="7:35" ht="12.75"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</row>
    <row r="162" spans="7:35" ht="12.75"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</row>
    <row r="163" spans="7:35" ht="12.75"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</row>
    <row r="164" spans="7:35" ht="12.75"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</row>
    <row r="165" spans="7:35" ht="12.75"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</row>
    <row r="166" spans="7:35" ht="12.75"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</row>
    <row r="167" spans="7:35" ht="12.75"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</row>
    <row r="168" spans="7:35" ht="12.75"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</row>
    <row r="169" spans="7:35" ht="12.75"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</row>
    <row r="170" spans="7:35" ht="12.75"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</row>
    <row r="171" spans="7:35" ht="12.75"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</row>
    <row r="172" spans="7:35" ht="12.75"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</row>
    <row r="173" spans="7:35" ht="12.75"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</row>
    <row r="174" spans="7:35" ht="12.75"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</row>
    <row r="175" spans="7:35" ht="12.75"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</row>
    <row r="176" spans="7:35" ht="12.75"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</row>
    <row r="177" spans="7:35" ht="12.75"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</row>
    <row r="178" spans="7:35" ht="12.75"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</row>
    <row r="179" spans="7:35" ht="12.75"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</row>
    <row r="180" spans="7:35" ht="12.75"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</row>
    <row r="181" spans="7:35" ht="12.75"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</row>
    <row r="182" spans="7:35" ht="12.75"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</row>
    <row r="183" spans="7:35" ht="12.75"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</row>
    <row r="184" spans="7:35" ht="12.75"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</row>
    <row r="185" spans="7:35" ht="12.75"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</row>
    <row r="186" spans="7:35" ht="12.75"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</row>
    <row r="187" spans="7:35" ht="12.75"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</row>
    <row r="188" spans="7:35" ht="12.75"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</row>
    <row r="189" spans="7:35" ht="12.75"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</row>
    <row r="190" spans="7:35" ht="12.75"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</row>
    <row r="191" spans="7:35" ht="12.75"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</row>
    <row r="192" spans="7:35" ht="12.75"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</row>
    <row r="193" spans="7:35" ht="12.75"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</row>
    <row r="194" spans="7:35" ht="12.75"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</row>
    <row r="195" spans="7:35" ht="12.75"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</row>
    <row r="196" spans="7:35" ht="12.75"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</row>
    <row r="197" spans="7:35" ht="12.75"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</row>
    <row r="198" spans="7:35" ht="12.75"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</row>
    <row r="199" spans="7:35" ht="12.75"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</row>
    <row r="200" spans="7:35" ht="12.75"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</row>
    <row r="201" spans="7:35" ht="12.75"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</row>
    <row r="202" spans="7:35" ht="12.75"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</row>
    <row r="203" spans="7:35" ht="12.75"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</row>
    <row r="204" spans="7:35" ht="12.75"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</row>
    <row r="205" spans="7:35" ht="12.75"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</row>
    <row r="206" spans="7:35" ht="12.75"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</row>
    <row r="207" spans="7:35" ht="12.75"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</row>
    <row r="208" spans="7:35" ht="12.75"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</row>
    <row r="209" spans="7:35" ht="12.75"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</row>
    <row r="210" spans="7:35" ht="12.75"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</row>
    <row r="211" spans="7:35" ht="12.75"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</row>
    <row r="212" spans="7:35" ht="12.75"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</row>
    <row r="213" spans="7:35" ht="12.75"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</row>
    <row r="214" spans="7:35" ht="12.75"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</row>
    <row r="215" spans="7:35" ht="12.75"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</row>
    <row r="216" spans="7:35" ht="12.75"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</row>
    <row r="217" spans="7:35" ht="12.75"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</row>
    <row r="218" spans="7:35" ht="12.75"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</row>
    <row r="219" spans="7:35" ht="12.75"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</row>
    <row r="220" spans="7:35" ht="12.75"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</row>
    <row r="221" spans="7:35" ht="12.75"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</row>
    <row r="222" spans="7:35" ht="12.75"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</row>
    <row r="223" spans="7:35" ht="12.75"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</row>
    <row r="224" spans="7:35" ht="12.75"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</row>
    <row r="225" spans="7:35" ht="12.75"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</row>
    <row r="226" spans="7:35" ht="12.75"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</row>
    <row r="227" spans="7:35" ht="12.75"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</row>
    <row r="228" spans="7:35" ht="12.75"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</row>
    <row r="229" spans="7:35" ht="12.75"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</row>
    <row r="230" spans="7:35" ht="12.75"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</row>
    <row r="231" spans="7:35" ht="12.75"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</row>
    <row r="232" spans="7:35" ht="12.75"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</row>
    <row r="233" spans="7:35" ht="12.75"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</row>
    <row r="234" spans="7:35" ht="12.75"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</row>
    <row r="235" spans="7:35" ht="12.75"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</row>
    <row r="236" spans="7:35" ht="12.75"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</row>
    <row r="237" spans="7:35" ht="12.75"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</row>
    <row r="238" spans="7:35" ht="12.75"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</row>
    <row r="239" spans="7:35" ht="12.75"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</row>
    <row r="240" spans="7:35" ht="12.75"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</row>
    <row r="241" spans="7:35" ht="12.75"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</row>
    <row r="242" spans="7:35" ht="12.75"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</row>
    <row r="243" spans="7:35" ht="12.75"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</row>
    <row r="244" spans="7:35" ht="12.75"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</row>
    <row r="245" spans="7:35" ht="12.75"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</row>
    <row r="246" spans="7:35" ht="12.75"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</row>
    <row r="247" spans="7:35" ht="12.75"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</row>
    <row r="248" spans="7:35" ht="12.75"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</row>
    <row r="249" spans="7:35" ht="12.75"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</row>
    <row r="250" spans="7:35" ht="12.75"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</row>
    <row r="251" spans="7:35" ht="12.75"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</row>
    <row r="252" spans="7:35" ht="12.75"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</row>
    <row r="253" spans="7:35" ht="12.75"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</row>
    <row r="254" spans="7:35" ht="12.75"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</row>
    <row r="255" spans="7:35" ht="12.75"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</row>
    <row r="256" spans="7:35" ht="12.75"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</row>
    <row r="257" spans="7:35" ht="12.75"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</row>
    <row r="258" spans="7:35" ht="12.75"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</row>
    <row r="259" spans="7:35" ht="12.75"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</row>
    <row r="260" spans="7:35" ht="12.75"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</row>
    <row r="261" spans="7:35" ht="12.75"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</row>
    <row r="262" spans="7:35" ht="12.75"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</row>
    <row r="263" spans="7:35" ht="12.75"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</row>
    <row r="264" spans="7:35" ht="12.75"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</row>
    <row r="265" spans="7:35" ht="12.75"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</row>
    <row r="266" spans="7:35" ht="12.75"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</row>
    <row r="267" spans="7:35" ht="12.75"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</row>
    <row r="268" spans="7:35" ht="12.75"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</row>
    <row r="269" spans="7:35" ht="12.75"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</row>
    <row r="270" spans="7:35" ht="12.75"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</row>
    <row r="271" spans="7:35" ht="12.75"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</row>
    <row r="272" spans="7:35" ht="12.75"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</row>
    <row r="273" spans="7:35" ht="12.75"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</row>
    <row r="274" spans="7:35" ht="12.75"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</row>
    <row r="275" spans="7:35" ht="12.75"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</row>
    <row r="276" spans="7:35" ht="12.75"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</row>
    <row r="277" spans="7:35" ht="12.75"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</row>
    <row r="278" spans="7:35" ht="12.75"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</row>
    <row r="279" spans="7:35" ht="12.75"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</row>
    <row r="280" spans="7:35" ht="12.75"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</row>
    <row r="281" spans="7:35" ht="12.75"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</row>
    <row r="282" spans="7:35" ht="12.75"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</row>
    <row r="283" spans="7:35" ht="12.75"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</row>
    <row r="284" spans="7:35" ht="12.75"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</row>
    <row r="285" spans="7:35" ht="12.75"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</row>
    <row r="286" spans="7:35" ht="12.75"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</row>
    <row r="287" spans="7:35" ht="12.75"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</row>
    <row r="288" spans="7:35" ht="12.75"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</row>
    <row r="289" spans="7:35" ht="12.75"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</row>
    <row r="290" spans="7:35" ht="12.75"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</row>
    <row r="291" spans="7:35" ht="12.75"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</row>
    <row r="292" spans="7:35" ht="12.75"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</row>
    <row r="293" spans="7:35" ht="12.75"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</row>
    <row r="294" spans="7:35" ht="12.75"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</row>
    <row r="295" spans="7:35" ht="12.75"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</row>
    <row r="296" spans="7:35" ht="12.75"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</row>
    <row r="297" spans="7:35" ht="12.75"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</row>
    <row r="298" spans="7:35" ht="12.75"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</row>
    <row r="299" spans="7:35" ht="12.75"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</row>
    <row r="300" spans="7:35" ht="12.75"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</row>
    <row r="301" spans="7:35" ht="12.75"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</row>
    <row r="302" spans="7:35" ht="12.75"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</row>
    <row r="303" spans="7:35" ht="12.75"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</row>
    <row r="304" spans="7:35" ht="12.75"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</row>
    <row r="305" spans="7:35" ht="12.75"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</row>
    <row r="306" spans="7:35" ht="12.75"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</row>
    <row r="307" spans="7:35" ht="12.75"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</row>
    <row r="308" spans="7:35" ht="12.75"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</row>
    <row r="309" spans="7:35" ht="12.75"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</row>
    <row r="310" spans="7:35" ht="12.75"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</row>
    <row r="311" spans="7:35" ht="12.75"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</row>
    <row r="312" spans="7:35" ht="12.75"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</row>
    <row r="313" spans="7:35" ht="12.75"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</row>
    <row r="314" spans="7:35" ht="12.75"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</row>
    <row r="315" spans="7:35" ht="12.75"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</row>
    <row r="316" spans="7:35" ht="12.75"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</row>
    <row r="317" spans="7:35" ht="12.75"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</row>
    <row r="318" spans="7:35" ht="12.75"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</row>
    <row r="319" spans="7:35" ht="12.75"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</row>
    <row r="320" spans="7:35" ht="12.75"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</row>
    <row r="321" spans="7:35" ht="12.75"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</row>
    <row r="322" spans="7:35" ht="12.75"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</row>
    <row r="323" spans="7:35" ht="12.75"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</row>
    <row r="324" spans="7:35" ht="12.75"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</row>
    <row r="325" spans="7:35" ht="12.75"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</row>
    <row r="326" spans="7:35" ht="12.75"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</row>
    <row r="327" spans="7:35" ht="12.75"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</row>
    <row r="328" spans="7:35" ht="12.75"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</row>
    <row r="329" spans="7:35" ht="12.75"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</row>
    <row r="330" spans="7:35" ht="12.75"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</row>
    <row r="331" spans="7:35" ht="12.75"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</row>
    <row r="332" spans="7:35" ht="12.75"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</row>
    <row r="333" spans="7:35" ht="12.75"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</row>
    <row r="334" spans="7:35" ht="12.75"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</row>
    <row r="335" spans="7:35" ht="12.75"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</row>
    <row r="336" spans="7:35" ht="12.75"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</row>
    <row r="337" spans="7:35" ht="12.75"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</row>
    <row r="338" spans="7:35" ht="12.75"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</row>
    <row r="339" spans="7:35" ht="12.75"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</row>
    <row r="340" spans="7:35" ht="12.75"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</row>
    <row r="341" spans="7:35" ht="12.75"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</row>
    <row r="342" spans="7:35" ht="12.75"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</row>
    <row r="343" spans="7:35" ht="12.75"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</row>
    <row r="344" spans="7:35" ht="12.75"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</row>
    <row r="345" spans="7:35" ht="12.75"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</row>
    <row r="346" spans="7:35" ht="12.75"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</row>
    <row r="347" spans="7:35" ht="12.75"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</row>
    <row r="348" spans="7:35" ht="12.75"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</row>
    <row r="349" spans="7:35" ht="12.75"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</row>
    <row r="350" spans="7:35" ht="12.75"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</row>
    <row r="351" spans="7:35" ht="12.75"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</row>
    <row r="352" spans="7:35" ht="12.75"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</row>
    <row r="353" spans="7:35" ht="12.75"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</row>
    <row r="354" spans="7:35" ht="12.75"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</row>
    <row r="355" spans="7:35" ht="12.75"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</row>
    <row r="356" spans="7:35" ht="12.75"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</row>
    <row r="357" spans="7:35" ht="12.75"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</row>
    <row r="358" spans="7:35" ht="12.75"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</row>
    <row r="359" spans="7:35" ht="12.75"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</row>
    <row r="360" spans="7:35" ht="12.75"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</row>
    <row r="361" spans="7:35" ht="12.75"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</row>
    <row r="362" spans="7:35" ht="12.75"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</row>
    <row r="363" spans="7:35" ht="12.75"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</row>
    <row r="364" spans="7:35" ht="12.75"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</row>
    <row r="365" spans="7:35" ht="12.75"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</row>
    <row r="366" spans="7:35" ht="12.75"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</row>
    <row r="367" spans="7:35" ht="12.75"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</row>
    <row r="368" spans="7:35" ht="12.75"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</row>
    <row r="369" spans="7:35" ht="12.75"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</row>
    <row r="370" spans="7:35" ht="12.75"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</row>
    <row r="371" spans="7:35" ht="12.75"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</row>
    <row r="372" spans="7:35" ht="12.75"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</row>
    <row r="373" spans="7:35" ht="12.75"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</row>
    <row r="374" spans="7:35" ht="12.75"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</row>
    <row r="375" spans="7:35" ht="12.75"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</row>
    <row r="376" spans="7:35" ht="12.75"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</row>
    <row r="377" spans="7:35" ht="12.75"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</row>
    <row r="378" spans="7:35" ht="12.75"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</row>
    <row r="379" spans="7:35" ht="12.75"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</row>
    <row r="380" spans="7:35" ht="12.75"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</row>
    <row r="381" spans="7:35" ht="12.75"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</row>
    <row r="382" spans="7:35" ht="12.75"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</row>
    <row r="383" spans="7:35" ht="12.75"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</row>
    <row r="384" spans="7:35" ht="12.75"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</row>
    <row r="385" spans="7:35" ht="12.75"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</row>
    <row r="386" spans="7:35" ht="12.75"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</row>
    <row r="387" spans="7:35" ht="12.75"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</row>
    <row r="388" spans="7:35" ht="12.75"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</row>
    <row r="389" spans="7:35" ht="12.75"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</row>
    <row r="390" spans="7:35" ht="12.75"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</row>
    <row r="391" spans="7:35" ht="12.75"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</row>
    <row r="392" spans="7:35" ht="12.75"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</row>
    <row r="393" spans="7:35" ht="12.75"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</row>
    <row r="394" spans="7:35" ht="12.75"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</row>
    <row r="395" spans="7:35" ht="12.75"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</row>
    <row r="396" spans="7:35" ht="12.75"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</row>
    <row r="397" spans="7:35" ht="12.75"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</row>
    <row r="398" spans="7:35" ht="12.75"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</row>
    <row r="399" spans="7:35" ht="12.75"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</row>
    <row r="400" spans="7:35" ht="12.75"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</row>
    <row r="401" spans="7:35" ht="12.75"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</row>
    <row r="402" spans="7:35" ht="12.75"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</row>
    <row r="403" spans="7:35" ht="12.75"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</row>
    <row r="404" spans="7:35" ht="12.75"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</row>
    <row r="405" spans="7:35" ht="12.75"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</row>
    <row r="406" spans="7:35" ht="12.75"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</row>
    <row r="407" spans="7:35" ht="12.75"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</row>
    <row r="408" spans="7:35" ht="12.75"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</row>
    <row r="409" spans="7:35" ht="12.75"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</row>
    <row r="410" spans="7:35" ht="12.75"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</row>
    <row r="411" spans="7:35" ht="12.75"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</row>
    <row r="412" spans="7:35" ht="12.75"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</row>
    <row r="413" spans="7:35" ht="12.75"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</row>
    <row r="414" spans="7:35" ht="12.75"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</row>
    <row r="415" spans="7:35" ht="12.75"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</row>
    <row r="416" spans="7:35" ht="12.75"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</row>
    <row r="417" spans="7:35" ht="12.75"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</row>
    <row r="418" spans="7:35" ht="12.75"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</row>
    <row r="419" spans="7:35" ht="12.75"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</row>
    <row r="420" spans="7:35" ht="12.75"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</row>
    <row r="421" spans="7:35" ht="12.75"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</row>
    <row r="422" spans="7:35" ht="12.75"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</row>
    <row r="423" spans="7:35" ht="12.75"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</row>
    <row r="424" spans="7:35" ht="12.75"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</row>
    <row r="425" spans="7:35" ht="12.75"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</row>
    <row r="426" spans="7:35" ht="12.75"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</row>
    <row r="427" spans="7:35" ht="12.75"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</row>
    <row r="428" spans="7:35" ht="12.75"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</row>
    <row r="429" spans="7:35" ht="12.75"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</row>
    <row r="430" spans="7:35" ht="12.75"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</row>
    <row r="431" spans="7:35" ht="12.75"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</row>
    <row r="432" spans="7:35" ht="12.75"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</row>
    <row r="433" spans="7:35" ht="12.75"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</row>
    <row r="434" spans="7:35" ht="12.75"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</row>
    <row r="435" spans="7:35" ht="12.75"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</row>
    <row r="436" spans="7:35" ht="12.75"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</row>
    <row r="437" spans="7:35" ht="12.75"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</row>
    <row r="438" spans="7:35" ht="12.75"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</row>
    <row r="439" spans="7:35" ht="12.75"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</row>
    <row r="440" spans="7:35" ht="12.75"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</row>
    <row r="441" spans="7:35" ht="12.75"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</row>
    <row r="442" spans="7:35" ht="12.75"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</row>
    <row r="443" spans="7:35" ht="12.75"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</row>
    <row r="444" spans="7:35" ht="12.75"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</row>
    <row r="445" spans="7:35" ht="12.75"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</row>
    <row r="446" spans="7:35" ht="12.75"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</row>
    <row r="447" spans="7:35" ht="12.75"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</row>
    <row r="448" spans="7:35" ht="12.75"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</row>
    <row r="449" spans="7:35" ht="12.75"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</row>
    <row r="450" spans="7:35" ht="12.75"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</row>
    <row r="451" spans="7:35" ht="12.75"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</row>
    <row r="452" spans="7:35" ht="12.75"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</row>
    <row r="453" spans="7:35" ht="12.75"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</row>
    <row r="454" spans="7:35" ht="12.75"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</row>
    <row r="455" spans="7:35" ht="12.75"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</row>
    <row r="456" spans="7:35" ht="12.75"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</row>
    <row r="457" spans="7:35" ht="12.75"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</row>
    <row r="458" spans="7:35" ht="12.75"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</row>
    <row r="459" spans="7:35" ht="12.75"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</row>
    <row r="460" spans="7:35" ht="12.75"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</row>
    <row r="461" spans="7:35" ht="12.75"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</row>
    <row r="462" spans="7:35" ht="12.75"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</row>
    <row r="463" spans="7:35" ht="12.75"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</row>
    <row r="464" spans="7:35" ht="12.75"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</row>
    <row r="465" spans="7:35" ht="12.75"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</row>
    <row r="466" spans="7:35" ht="12.75"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</row>
    <row r="467" spans="7:35" ht="12.75"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</row>
    <row r="468" spans="7:35" ht="12.75"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</row>
    <row r="469" spans="7:35" ht="12.75"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</row>
    <row r="470" spans="7:35" ht="12.75"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</row>
    <row r="471" spans="7:35" ht="12.75"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</row>
    <row r="472" spans="7:35" ht="12.75"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</row>
    <row r="473" spans="7:35" ht="12.75"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</row>
    <row r="474" spans="7:35" ht="12.75"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</row>
    <row r="475" spans="7:35" ht="12.75"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</row>
    <row r="476" spans="7:35" ht="12.75"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</row>
    <row r="477" spans="7:35" ht="12.75"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</row>
    <row r="478" spans="7:35" ht="12.75"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</row>
    <row r="479" spans="7:35" ht="12.75"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</row>
    <row r="480" spans="7:35" ht="12.75"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</row>
    <row r="481" spans="7:35" ht="12.75"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</row>
    <row r="482" spans="7:35" ht="12.75"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</row>
    <row r="483" spans="7:35" ht="12.75"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</row>
    <row r="484" spans="7:35" ht="12.75"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</row>
    <row r="485" spans="7:35" ht="12.75"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</row>
    <row r="486" spans="7:35" ht="12.75"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</row>
    <row r="487" spans="7:35" ht="12.75"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</row>
    <row r="488" spans="7:35" ht="12.75"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</row>
    <row r="489" spans="7:35" ht="12.75"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</row>
    <row r="490" spans="7:35" ht="12.75"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</row>
    <row r="491" spans="7:35" ht="12.75"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</row>
    <row r="492" spans="7:35" ht="12.75"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</row>
    <row r="493" spans="7:35" ht="12.75"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</row>
    <row r="494" spans="7:35" ht="12.75"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</row>
    <row r="495" spans="7:35" ht="12.75"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</row>
    <row r="496" spans="7:35" ht="12.75"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</row>
    <row r="497" spans="7:35" ht="12.75"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</row>
    <row r="498" spans="7:35" ht="12.75"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</row>
    <row r="499" spans="7:35" ht="12.75"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</row>
    <row r="500" spans="7:35" ht="12.75"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</row>
    <row r="501" spans="7:35" ht="12.75"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</row>
    <row r="502" spans="7:35" ht="12.75"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</row>
    <row r="503" spans="7:35" ht="12.75"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</row>
    <row r="504" spans="7:35" ht="12.75"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</row>
    <row r="505" spans="7:35" ht="12.75"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</row>
    <row r="506" spans="7:35" ht="12.75"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</row>
    <row r="507" spans="7:35" ht="12.75"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</row>
    <row r="508" spans="7:35" ht="12.75"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</row>
    <row r="509" spans="7:35" ht="12.75"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</row>
    <row r="510" spans="7:35" ht="12.75"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</row>
    <row r="511" spans="7:35" ht="12.75"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</row>
    <row r="512" spans="7:35" ht="12.75"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</row>
    <row r="513" spans="7:35" ht="12.75"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</row>
    <row r="514" spans="7:35" ht="12.75"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</row>
    <row r="515" spans="7:35" ht="12.75"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</row>
    <row r="516" spans="7:35" ht="12.75"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</row>
    <row r="517" spans="7:35" ht="12.75"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</row>
    <row r="518" spans="7:35" ht="12.75"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</row>
    <row r="519" spans="7:35" ht="12.75"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</row>
    <row r="520" spans="7:35" ht="12.75"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</row>
    <row r="521" spans="7:35" ht="12.75"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</row>
    <row r="522" spans="7:35" ht="12.75"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</row>
    <row r="523" spans="7:35" ht="12.75"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</row>
    <row r="524" spans="7:35" ht="12.75"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</row>
    <row r="525" spans="7:35" ht="12.75"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</row>
    <row r="526" spans="7:35" ht="12.75"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</row>
    <row r="527" spans="7:35" ht="12.75"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</row>
    <row r="528" spans="7:35" ht="12.75"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</row>
    <row r="529" spans="7:35" ht="12.75"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</row>
    <row r="530" spans="7:35" ht="12.75"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</row>
    <row r="531" spans="7:35" ht="12.75"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</row>
    <row r="532" spans="7:35" ht="12.75"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</row>
    <row r="533" spans="7:35" ht="12.75"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</row>
    <row r="534" spans="7:35" ht="12.75"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</row>
    <row r="535" spans="7:35" ht="12.75"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</row>
    <row r="536" spans="7:35" ht="12.75"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</row>
    <row r="537" spans="7:35" ht="12.75"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</row>
    <row r="538" spans="7:35" ht="12.75"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</row>
    <row r="539" spans="7:35" ht="12.75"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</row>
    <row r="540" spans="7:35" ht="12.75"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</row>
    <row r="541" spans="7:35" ht="12.75"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</row>
    <row r="542" spans="7:35" ht="12.75"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</row>
    <row r="543" spans="7:35" ht="12.75"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</row>
    <row r="544" spans="7:35" ht="12.75"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</row>
    <row r="545" spans="7:35" ht="12.75"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</row>
    <row r="546" spans="7:35" ht="12.75"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</row>
    <row r="547" spans="7:35" ht="12.75"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</row>
    <row r="548" spans="7:35" ht="12.75"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</row>
    <row r="549" spans="7:35" ht="12.75"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</row>
    <row r="550" spans="7:35" ht="12.75"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</row>
    <row r="551" spans="7:35" ht="12.75"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</row>
    <row r="552" spans="7:35" ht="12.75"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</row>
    <row r="553" spans="7:35" ht="12.75"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</row>
    <row r="554" spans="7:35" ht="12.75"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</row>
    <row r="555" spans="7:35" ht="12.75"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</row>
    <row r="556" spans="7:35" ht="12.75"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</row>
    <row r="557" spans="7:35" ht="12.75"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</row>
    <row r="558" spans="7:35" ht="12.75"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</row>
    <row r="559" spans="7:35" ht="12.75"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</row>
    <row r="560" spans="7:35" ht="12.75"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</row>
    <row r="561" spans="7:35" ht="12.75"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</row>
    <row r="562" spans="7:35" ht="12.75"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</row>
    <row r="563" spans="7:35" ht="12.75"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</row>
    <row r="564" spans="7:35" ht="12.75"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</row>
    <row r="565" spans="7:35" ht="12.75"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</row>
    <row r="566" spans="7:35" ht="12.75"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</row>
    <row r="567" spans="7:35" ht="12.75"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</row>
    <row r="568" spans="7:35" ht="12.75"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</row>
    <row r="569" spans="7:35" ht="12.75"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</row>
    <row r="570" spans="7:35" ht="12.75"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</row>
    <row r="571" spans="7:35" ht="12.75"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</row>
    <row r="572" spans="7:35" ht="12.75"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</row>
    <row r="573" spans="7:35" ht="12.75"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</row>
    <row r="574" spans="7:35" ht="12.75"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</row>
    <row r="575" spans="7:35" ht="12.75"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</row>
    <row r="576" spans="7:35" ht="12.75"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</row>
    <row r="577" spans="7:35" ht="12.75"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</row>
    <row r="578" spans="7:35" ht="12.75"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</row>
    <row r="579" spans="7:35" ht="12.75"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</row>
    <row r="580" spans="7:35" ht="12.75"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</row>
    <row r="581" spans="7:35" ht="12.75"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</row>
    <row r="582" spans="7:35" ht="12.75"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</row>
    <row r="583" spans="7:35" ht="12.75"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</row>
    <row r="584" spans="7:35" ht="12.75"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</row>
    <row r="585" spans="7:35" ht="12.75"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</row>
    <row r="586" spans="7:35" ht="12.75"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</row>
    <row r="587" spans="7:35" ht="12.75"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</row>
    <row r="588" spans="7:35" ht="12.75"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</row>
    <row r="589" spans="7:35" ht="12.75"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</row>
    <row r="590" spans="7:35" ht="12.75"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</row>
    <row r="591" spans="7:35" ht="12.75"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</row>
    <row r="592" spans="7:35" ht="12.75"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</row>
    <row r="593" spans="7:35" ht="12.75"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</row>
    <row r="594" spans="7:35" ht="12.75"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</row>
    <row r="595" spans="7:35" ht="12.75"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</row>
    <row r="596" spans="7:35" ht="12.75"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</row>
    <row r="597" spans="7:35" ht="12.75"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</row>
    <row r="598" spans="7:35" ht="12.75"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</row>
    <row r="599" spans="7:35" ht="12.75"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</row>
    <row r="600" spans="7:35" ht="12.75"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</row>
    <row r="601" spans="7:35" ht="12.75"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</row>
    <row r="602" spans="7:35" ht="12.75"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</row>
    <row r="603" spans="7:35" ht="12.75"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</row>
    <row r="604" spans="7:35" ht="12.75"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</row>
    <row r="605" spans="7:35" ht="12.75"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</row>
    <row r="606" spans="7:35" ht="12.75"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</row>
    <row r="607" spans="7:35" ht="12.75"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</row>
    <row r="608" spans="7:35" ht="12.75"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</row>
    <row r="609" spans="7:35" ht="12.75"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</row>
    <row r="610" spans="7:35" ht="12.75"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</row>
    <row r="611" spans="7:35" ht="12.75"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</row>
    <row r="612" spans="7:35" ht="12.75"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</row>
    <row r="613" spans="7:35" ht="12.75"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</row>
    <row r="614" spans="7:35" ht="12.75"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</row>
    <row r="615" spans="7:35" ht="12.75"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</row>
    <row r="616" spans="7:35" ht="12.75"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</row>
    <row r="617" spans="7:35" ht="12.75"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</row>
    <row r="618" spans="7:35" ht="12.75"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</row>
    <row r="619" spans="7:35" ht="12.75"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</row>
    <row r="620" spans="7:35" ht="12.75"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</row>
    <row r="621" spans="7:35" ht="12.75"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</row>
    <row r="622" spans="7:35" ht="12.75"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</row>
    <row r="623" spans="7:35" ht="12.75"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</row>
    <row r="624" spans="7:35" ht="12.75"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</row>
    <row r="625" spans="7:35" ht="12.75"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</row>
    <row r="626" spans="7:35" ht="12.75"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</row>
    <row r="627" spans="7:35" ht="12.75"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</row>
    <row r="628" spans="7:35" ht="12.75"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</row>
    <row r="629" spans="7:35" ht="12.75"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</row>
    <row r="630" spans="7:35" ht="12.75"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</row>
    <row r="631" spans="7:35" ht="12.75"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</row>
    <row r="632" spans="7:35" ht="12.75"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</row>
    <row r="633" spans="7:35" ht="12.75"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</row>
    <row r="634" spans="7:35" ht="12.75"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</row>
    <row r="635" spans="7:35" ht="12.75"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</row>
    <row r="636" spans="7:35" ht="12.75"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</row>
    <row r="637" spans="7:35" ht="12.75"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</row>
    <row r="638" spans="7:35" ht="12.75"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</row>
    <row r="639" spans="7:35" ht="12.75"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</row>
    <row r="640" spans="7:35" ht="12.75"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</row>
    <row r="641" spans="7:35" ht="12.75"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</row>
    <row r="642" spans="7:35" ht="12.75"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</row>
    <row r="643" spans="7:35" ht="12.75"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</row>
    <row r="644" spans="7:35" ht="12.75"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</row>
    <row r="645" spans="7:35" ht="12.75"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</row>
    <row r="646" spans="7:35" ht="12.75"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</row>
    <row r="647" spans="7:35" ht="12.75"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</row>
    <row r="648" spans="7:35" ht="12.75"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</row>
    <row r="649" spans="7:35" ht="12.75"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</row>
    <row r="650" spans="7:35" ht="12.75"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</row>
    <row r="651" spans="7:35" ht="12.75"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</row>
    <row r="652" spans="7:35" ht="12.75"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</row>
    <row r="653" spans="7:35" ht="12.75"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</row>
    <row r="654" spans="7:35" ht="12.75"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</row>
    <row r="655" spans="7:35" ht="12.75"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</row>
    <row r="656" spans="7:35" ht="12.75"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</row>
    <row r="657" spans="7:35" ht="12.75"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</row>
    <row r="658" spans="7:35" ht="12.75"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</row>
    <row r="659" spans="7:35" ht="12.75"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</row>
    <row r="660" spans="7:35" ht="12.75"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</row>
    <row r="661" spans="7:35" ht="12.75"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</row>
    <row r="662" spans="7:35" ht="12.75"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</row>
    <row r="663" spans="7:35" ht="12.75"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</row>
    <row r="664" spans="7:35" ht="12.75"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</row>
    <row r="665" spans="7:35" ht="12.75"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</row>
    <row r="666" spans="7:35" ht="12.75"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</row>
    <row r="667" spans="7:35" ht="12.75"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</row>
    <row r="668" spans="7:35" ht="12.75"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</row>
    <row r="669" spans="7:35" ht="12.75"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</row>
    <row r="670" spans="7:35" ht="12.75"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</row>
    <row r="671" spans="7:35" ht="12.75"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</row>
    <row r="672" spans="7:35" ht="12.75"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</row>
    <row r="673" spans="7:35" ht="12.75"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</row>
    <row r="674" spans="7:35" ht="12.75"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</row>
    <row r="675" spans="7:35" ht="12.75"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</row>
    <row r="676" spans="7:35" ht="12.75"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</row>
    <row r="677" spans="7:35" ht="12.75"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</row>
    <row r="678" spans="7:35" ht="12.75"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</row>
    <row r="679" spans="7:35" ht="12.75"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</row>
    <row r="680" spans="7:35" ht="12.75"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</row>
    <row r="681" spans="7:35" ht="12.75"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</row>
    <row r="682" spans="7:35" ht="12.75"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</row>
    <row r="683" spans="7:35" ht="12.75"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</row>
    <row r="684" spans="7:35" ht="12.75"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</row>
    <row r="685" spans="7:35" ht="12.75"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</row>
    <row r="686" spans="7:35" ht="12.75"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</row>
    <row r="687" spans="7:35" ht="12.75"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</row>
    <row r="688" spans="7:35" ht="12.75"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</row>
    <row r="689" spans="7:35" ht="12.75"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</row>
    <row r="690" spans="7:35" ht="12.75"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</row>
    <row r="691" spans="7:35" ht="12.75"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</row>
    <row r="692" spans="7:35" ht="12.75"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</row>
    <row r="693" spans="7:35" ht="12.75"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</row>
    <row r="694" spans="7:35" ht="12.75"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</row>
    <row r="695" spans="7:35" ht="12.75"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</row>
    <row r="696" spans="7:35" ht="12.75"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</row>
    <row r="697" spans="7:35" ht="12.75"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</row>
    <row r="698" spans="7:35" ht="12.75"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</row>
    <row r="699" spans="7:35" ht="12.75"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</row>
    <row r="700" spans="7:35" ht="12.75"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</row>
    <row r="701" spans="7:35" ht="12.75"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</row>
    <row r="702" spans="7:35" ht="12.75"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</row>
    <row r="703" spans="7:35" ht="12.75"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</row>
    <row r="704" spans="7:35" ht="12.75"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</row>
    <row r="705" spans="7:35" ht="12.75"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</row>
    <row r="706" spans="7:35" ht="12.75"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</row>
    <row r="707" spans="7:35" ht="12.75"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</row>
    <row r="708" spans="7:35" ht="12.75"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</row>
    <row r="709" spans="7:35" ht="12.75"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</row>
    <row r="710" spans="7:35" ht="12.75"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</row>
    <row r="711" spans="7:35" ht="12.75"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</row>
    <row r="712" spans="7:35" ht="12.75"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</row>
    <row r="713" spans="7:35" ht="12.75"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</row>
    <row r="714" spans="7:35" ht="12.75"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</row>
    <row r="715" spans="7:35" ht="12.75"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</row>
    <row r="716" spans="7:35" ht="12.75"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</row>
    <row r="717" spans="7:35" ht="12.75"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</row>
    <row r="718" spans="7:35" ht="12.75"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</row>
    <row r="719" spans="7:35" ht="12.75"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</row>
    <row r="720" spans="7:35" ht="12.75"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</row>
    <row r="721" spans="7:35" ht="12.75"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</row>
    <row r="722" spans="7:35" ht="12.75"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</row>
    <row r="723" spans="7:35" ht="12.75"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</row>
    <row r="724" spans="7:35" ht="12.75"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</row>
    <row r="725" spans="7:35" ht="12.75"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</row>
    <row r="726" spans="7:35" ht="12.75"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</row>
    <row r="727" spans="7:35" ht="12.75"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</row>
    <row r="728" spans="7:35" ht="12.75"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</row>
    <row r="729" spans="7:35" ht="12.75"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</row>
    <row r="730" spans="7:35" ht="12.75"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</row>
    <row r="731" spans="7:35" ht="12.75"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</row>
    <row r="732" spans="7:35" ht="12.75"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</row>
    <row r="733" spans="7:35" ht="12.75"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</row>
    <row r="734" spans="7:35" ht="12.75"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</row>
    <row r="735" spans="7:35" ht="12.75"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</row>
    <row r="736" spans="7:35" ht="12.75"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</row>
    <row r="737" spans="7:35" ht="12.75"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</row>
    <row r="738" spans="7:35" ht="12.75"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</row>
    <row r="739" spans="7:35" ht="12.75"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</row>
    <row r="740" spans="7:35" ht="12.75"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</row>
    <row r="741" spans="7:35" ht="12.75"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</row>
    <row r="742" spans="7:35" ht="12.75"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</row>
    <row r="743" spans="7:35" ht="12.75"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</row>
    <row r="744" spans="7:35" ht="12.75"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</row>
    <row r="745" spans="7:35" ht="12.75"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</row>
    <row r="746" spans="7:35" ht="12.75"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</row>
    <row r="747" spans="7:35" ht="12.75"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</row>
    <row r="748" spans="7:35" ht="12.75"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</row>
    <row r="749" spans="7:35" ht="12.75"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</row>
    <row r="750" spans="7:35" ht="12.75"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</row>
    <row r="751" spans="7:35" ht="12.75"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</row>
    <row r="752" spans="7:35" ht="12.75"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</row>
    <row r="753" spans="7:35" ht="12.75"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</row>
    <row r="754" spans="7:35" ht="12.75"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</row>
    <row r="755" spans="7:35" ht="12.75"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</row>
    <row r="756" spans="7:35" ht="12.75"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</row>
    <row r="757" spans="7:35" ht="12.75"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</row>
    <row r="758" spans="7:35" ht="12.75"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</row>
    <row r="759" spans="7:35" ht="12.75"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</row>
    <row r="760" spans="7:35" ht="12.75"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</row>
  </sheetData>
  <sheetProtection/>
  <mergeCells count="24">
    <mergeCell ref="AA4:AD4"/>
    <mergeCell ref="AC5:AC6"/>
    <mergeCell ref="AD5:AD6"/>
    <mergeCell ref="C5:C6"/>
    <mergeCell ref="AA5:AA6"/>
    <mergeCell ref="AB5:AB6"/>
    <mergeCell ref="W5:Z5"/>
    <mergeCell ref="S5:V5"/>
    <mergeCell ref="D5:D6"/>
    <mergeCell ref="I5:I6"/>
    <mergeCell ref="C2:N2"/>
    <mergeCell ref="F5:F6"/>
    <mergeCell ref="K4:Z4"/>
    <mergeCell ref="C3:N3"/>
    <mergeCell ref="K5:N5"/>
    <mergeCell ref="O5:R5"/>
    <mergeCell ref="A4:A6"/>
    <mergeCell ref="B4:B6"/>
    <mergeCell ref="G4:J4"/>
    <mergeCell ref="C4:F4"/>
    <mergeCell ref="E5:E6"/>
    <mergeCell ref="H5:H6"/>
    <mergeCell ref="J5:J6"/>
    <mergeCell ref="G5:G6"/>
  </mergeCells>
  <conditionalFormatting sqref="AL11">
    <cfRule type="cellIs" priority="8" dxfId="0" operator="lessThan" stopIfTrue="1">
      <formula>0</formula>
    </cfRule>
  </conditionalFormatting>
  <conditionalFormatting sqref="AL11">
    <cfRule type="cellIs" priority="1" dxfId="0" operator="lessThan" stopIfTrue="1">
      <formula>0</formula>
    </cfRule>
  </conditionalFormatting>
  <printOptions/>
  <pageMargins left="0.23" right="0" top="0" bottom="0" header="0" footer="0"/>
  <pageSetup fitToWidth="2" horizontalDpi="600" verticalDpi="600" orientation="landscape" paperSize="9" scale="52" r:id="rId1"/>
  <colBreaks count="1" manualBreakCount="1">
    <brk id="18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Ковальчук</dc:creator>
  <cp:keywords/>
  <dc:description/>
  <cp:lastModifiedBy>user</cp:lastModifiedBy>
  <cp:lastPrinted>2019-12-28T09:51:22Z</cp:lastPrinted>
  <dcterms:created xsi:type="dcterms:W3CDTF">2004-03-03T07:39:36Z</dcterms:created>
  <dcterms:modified xsi:type="dcterms:W3CDTF">2019-12-28T09:51:49Z</dcterms:modified>
  <cp:category/>
  <cp:version/>
  <cp:contentType/>
  <cp:contentStatus/>
</cp:coreProperties>
</file>