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40" windowHeight="11505" activeTab="1"/>
  </bookViews>
  <sheets>
    <sheet name="Лист1" sheetId="1" r:id="rId1"/>
    <sheet name="2019-2020" sheetId="2" r:id="rId2"/>
  </sheets>
  <definedNames/>
  <calcPr fullCalcOnLoad="1"/>
</workbook>
</file>

<file path=xl/sharedStrings.xml><?xml version="1.0" encoding="utf-8"?>
<sst xmlns="http://schemas.openxmlformats.org/spreadsheetml/2006/main" count="89" uniqueCount="42">
  <si>
    <t>Найменування освітньо-кваліфікаційного рівня, напряму підготовки робітничих кадрів, спеціальності молодшого спеціаліста, натуральні та вартісні показники</t>
  </si>
  <si>
    <t xml:space="preserve">Середньорічна чисельність учнів, осіб </t>
  </si>
  <si>
    <t>Прийом, осіб</t>
  </si>
  <si>
    <t>Випуск, осіб</t>
  </si>
  <si>
    <t>сільського господарства</t>
  </si>
  <si>
    <t>переробки сільськогосподарської продукції</t>
  </si>
  <si>
    <t>сфери обслуговування</t>
  </si>
  <si>
    <t>виробництва художніх і ювелірних виробів</t>
  </si>
  <si>
    <t>громадського харчування</t>
  </si>
  <si>
    <t>швейного виробництва</t>
  </si>
  <si>
    <t>залізничного транспорту</t>
  </si>
  <si>
    <t>автомобільного транспорту</t>
  </si>
  <si>
    <t>лісозаготівельних робіт</t>
  </si>
  <si>
    <t>будівельних, монтажних і ремонтно-будівельних робіт</t>
  </si>
  <si>
    <t>хімічне виробництво</t>
  </si>
  <si>
    <t>виробництва електронної техніки</t>
  </si>
  <si>
    <t>загальні професії електротехнічного виробництва</t>
  </si>
  <si>
    <t>загальних для всіх галузей економіки</t>
  </si>
  <si>
    <t>в тому числі за спеціальністю:</t>
  </si>
  <si>
    <t>реставраційні роботи</t>
  </si>
  <si>
    <t>хлібопекарське та макаронне виробництво</t>
  </si>
  <si>
    <t>076 "Підприємництво, торгівля та біржова діяльність"</t>
  </si>
  <si>
    <t>071 Облік та оподаткування</t>
  </si>
  <si>
    <t>208 Агроінженерія</t>
  </si>
  <si>
    <t>0201 Інформаційна, бібліотечна та архівна справа</t>
  </si>
  <si>
    <t>181 Харчові технології</t>
  </si>
  <si>
    <t>ФАХІВЦІ</t>
  </si>
  <si>
    <t>для закладів професійної ( професійно-технічної ) освіти</t>
  </si>
  <si>
    <t xml:space="preserve">Розпорядження голови </t>
  </si>
  <si>
    <t>Кваліфікований робітник</t>
  </si>
  <si>
    <t>ЗАТВЕРДЖЕНО</t>
  </si>
  <si>
    <t>облдержадміністрації</t>
  </si>
  <si>
    <t xml:space="preserve">                                                                                            </t>
  </si>
  <si>
    <t xml:space="preserve">                                                                              </t>
  </si>
  <si>
    <t xml:space="preserve">    _________________________________________________ </t>
  </si>
  <si>
    <t>Прогнозні показники  регіонального замовлення</t>
  </si>
  <si>
    <t xml:space="preserve"> на підготовку  фахівців та робітничих кадрів</t>
  </si>
  <si>
    <t>на 2019_2021 роки</t>
  </si>
  <si>
    <t>Плановий рік  (2019)</t>
  </si>
  <si>
    <t>Рік, що настає за плановим роком (2020)</t>
  </si>
  <si>
    <t>Перший бюджетний період (2021)</t>
  </si>
  <si>
    <t xml:space="preserve">       від 11 червня 2019 року № 440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</si>
</sst>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%"/>
    <numFmt numFmtId="203" formatCode="0.0"/>
    <numFmt numFmtId="204" formatCode="000000"/>
  </numFmts>
  <fonts count="43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0"/>
    </font>
    <font>
      <b/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7" borderId="6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0" fillId="0" borderId="0" xfId="0" applyBorder="1" applyAlignment="1">
      <alignment wrapText="1"/>
    </xf>
    <xf numFmtId="203" fontId="0" fillId="0" borderId="0" xfId="0" applyNumberFormat="1" applyAlignment="1">
      <alignment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vertical="justify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wrapText="1"/>
    </xf>
    <xf numFmtId="2" fontId="0" fillId="0" borderId="0" xfId="0" applyNumberFormat="1" applyAlignment="1">
      <alignment wrapText="1"/>
    </xf>
    <xf numFmtId="0" fontId="5" fillId="0" borderId="0" xfId="0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7" fillId="32" borderId="12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1">
      <selection activeCell="C4" sqref="C4:E4"/>
    </sheetView>
  </sheetViews>
  <sheetFormatPr defaultColWidth="9.140625" defaultRowHeight="12.75"/>
  <cols>
    <col min="1" max="1" width="66.421875" style="2" customWidth="1"/>
    <col min="2" max="2" width="10.421875" style="2" hidden="1" customWidth="1"/>
    <col min="3" max="3" width="13.140625" style="1" customWidth="1"/>
    <col min="4" max="4" width="14.28125" style="1" customWidth="1"/>
    <col min="5" max="5" width="13.421875" style="1" customWidth="1"/>
    <col min="6" max="6" width="12.140625" style="1" bestFit="1" customWidth="1"/>
    <col min="7" max="16384" width="9.140625" style="1" customWidth="1"/>
  </cols>
  <sheetData>
    <row r="1" spans="3:5" ht="24.75" customHeight="1">
      <c r="C1" s="34" t="s">
        <v>30</v>
      </c>
      <c r="D1" s="34"/>
      <c r="E1" s="34"/>
    </row>
    <row r="2" spans="3:5" ht="22.5" customHeight="1">
      <c r="C2" s="34" t="s">
        <v>28</v>
      </c>
      <c r="D2" s="34"/>
      <c r="E2" s="34"/>
    </row>
    <row r="3" spans="3:5" ht="16.5" customHeight="1">
      <c r="C3" s="34" t="s">
        <v>31</v>
      </c>
      <c r="D3" s="34"/>
      <c r="E3" s="34"/>
    </row>
    <row r="4" spans="3:5" ht="18.75">
      <c r="C4" s="34" t="s">
        <v>41</v>
      </c>
      <c r="D4" s="34"/>
      <c r="E4" s="34"/>
    </row>
    <row r="5" spans="3:5" ht="18.75">
      <c r="C5" s="25"/>
      <c r="D5" s="25"/>
      <c r="E5" s="25"/>
    </row>
    <row r="6" spans="1:4" ht="18.75">
      <c r="A6" s="35" t="s">
        <v>35</v>
      </c>
      <c r="B6" s="35"/>
      <c r="C6" s="35"/>
      <c r="D6" s="35"/>
    </row>
    <row r="7" spans="1:4" ht="20.25" customHeight="1">
      <c r="A7" s="35" t="s">
        <v>36</v>
      </c>
      <c r="B7" s="35"/>
      <c r="C7" s="35"/>
      <c r="D7" s="35"/>
    </row>
    <row r="8" spans="1:4" ht="18.75" customHeight="1">
      <c r="A8" s="35" t="s">
        <v>27</v>
      </c>
      <c r="B8" s="35"/>
      <c r="C8" s="35"/>
      <c r="D8" s="35"/>
    </row>
    <row r="9" spans="1:4" ht="18" customHeight="1">
      <c r="A9" s="35" t="s">
        <v>37</v>
      </c>
      <c r="B9" s="35"/>
      <c r="C9" s="35"/>
      <c r="D9" s="35"/>
    </row>
    <row r="10" spans="1:4" ht="13.5" customHeight="1" thickBot="1">
      <c r="A10" s="37"/>
      <c r="B10" s="37"/>
      <c r="C10" s="37"/>
      <c r="D10" s="37"/>
    </row>
    <row r="11" spans="1:5" s="9" customFormat="1" ht="99" customHeight="1" thickBot="1">
      <c r="A11" s="31" t="s">
        <v>0</v>
      </c>
      <c r="B11" s="18">
        <v>2014</v>
      </c>
      <c r="C11" s="19" t="s">
        <v>38</v>
      </c>
      <c r="D11" s="15" t="s">
        <v>39</v>
      </c>
      <c r="E11" s="15" t="s">
        <v>40</v>
      </c>
    </row>
    <row r="12" spans="1:5" s="9" customFormat="1" ht="18.75" customHeight="1">
      <c r="A12" s="22" t="s">
        <v>29</v>
      </c>
      <c r="B12" s="20"/>
      <c r="C12" s="21"/>
      <c r="D12" s="21"/>
      <c r="E12" s="21"/>
    </row>
    <row r="13" spans="1:5" ht="25.5" customHeight="1">
      <c r="A13" s="27" t="s">
        <v>2</v>
      </c>
      <c r="B13" s="27">
        <f>4300+1860</f>
        <v>6160</v>
      </c>
      <c r="C13" s="28">
        <v>4792</v>
      </c>
      <c r="D13" s="28">
        <v>5050</v>
      </c>
      <c r="E13" s="28">
        <v>5050</v>
      </c>
    </row>
    <row r="14" spans="1:9" s="10" customFormat="1" ht="18.75" customHeight="1">
      <c r="A14" s="17" t="s">
        <v>17</v>
      </c>
      <c r="B14" s="17">
        <f>776+544</f>
        <v>1320</v>
      </c>
      <c r="C14" s="24">
        <v>637</v>
      </c>
      <c r="D14" s="24">
        <v>758</v>
      </c>
      <c r="E14" s="24">
        <v>758</v>
      </c>
      <c r="F14" s="12"/>
      <c r="G14" s="12"/>
      <c r="H14" s="13"/>
      <c r="I14" s="13"/>
    </row>
    <row r="15" spans="1:9" s="10" customFormat="1" ht="18.75" customHeight="1">
      <c r="A15" s="17" t="s">
        <v>16</v>
      </c>
      <c r="B15" s="17">
        <f>491+5</f>
        <v>496</v>
      </c>
      <c r="C15" s="24">
        <v>508</v>
      </c>
      <c r="D15" s="24">
        <v>510</v>
      </c>
      <c r="E15" s="24">
        <v>510</v>
      </c>
      <c r="F15" s="12"/>
      <c r="G15" s="33"/>
      <c r="H15" s="33"/>
      <c r="I15" s="13"/>
    </row>
    <row r="16" spans="1:9" s="10" customFormat="1" ht="18.75" customHeight="1">
      <c r="A16" s="17" t="s">
        <v>15</v>
      </c>
      <c r="B16" s="17"/>
      <c r="C16" s="24">
        <v>50</v>
      </c>
      <c r="D16" s="24">
        <v>25</v>
      </c>
      <c r="E16" s="24">
        <v>25</v>
      </c>
      <c r="F16" s="12"/>
      <c r="G16" s="33"/>
      <c r="H16" s="33"/>
      <c r="I16" s="13"/>
    </row>
    <row r="17" spans="1:9" s="10" customFormat="1" ht="18.75" customHeight="1">
      <c r="A17" s="17" t="s">
        <v>14</v>
      </c>
      <c r="B17" s="17">
        <v>25</v>
      </c>
      <c r="C17" s="24">
        <v>50</v>
      </c>
      <c r="D17" s="24">
        <v>25</v>
      </c>
      <c r="E17" s="24">
        <v>25</v>
      </c>
      <c r="F17" s="12"/>
      <c r="G17" s="33"/>
      <c r="H17" s="33"/>
      <c r="I17" s="13"/>
    </row>
    <row r="18" spans="1:9" s="10" customFormat="1" ht="18.75" customHeight="1">
      <c r="A18" s="17" t="s">
        <v>13</v>
      </c>
      <c r="B18" s="17">
        <f>679+89</f>
        <v>768</v>
      </c>
      <c r="C18" s="24">
        <v>599</v>
      </c>
      <c r="D18" s="24">
        <v>675</v>
      </c>
      <c r="E18" s="24">
        <v>675</v>
      </c>
      <c r="F18" s="12"/>
      <c r="G18" s="33"/>
      <c r="H18" s="33"/>
      <c r="I18" s="13"/>
    </row>
    <row r="19" spans="1:9" s="10" customFormat="1" ht="18.75" customHeight="1">
      <c r="A19" s="17" t="s">
        <v>12</v>
      </c>
      <c r="B19" s="17">
        <v>129</v>
      </c>
      <c r="C19" s="24">
        <v>123</v>
      </c>
      <c r="D19" s="24">
        <v>100</v>
      </c>
      <c r="E19" s="24">
        <v>100</v>
      </c>
      <c r="F19" s="12"/>
      <c r="G19" s="33"/>
      <c r="H19" s="33"/>
      <c r="I19" s="13"/>
    </row>
    <row r="20" spans="1:9" s="10" customFormat="1" ht="18.75" customHeight="1">
      <c r="A20" s="17" t="s">
        <v>19</v>
      </c>
      <c r="B20" s="17"/>
      <c r="C20" s="24">
        <v>27</v>
      </c>
      <c r="D20" s="24">
        <v>25</v>
      </c>
      <c r="E20" s="24">
        <v>25</v>
      </c>
      <c r="F20" s="12"/>
      <c r="G20" s="33"/>
      <c r="H20" s="33"/>
      <c r="I20" s="13"/>
    </row>
    <row r="21" spans="1:9" s="10" customFormat="1" ht="18.75" customHeight="1">
      <c r="A21" s="17" t="s">
        <v>11</v>
      </c>
      <c r="B21" s="17">
        <f>147+165</f>
        <v>312</v>
      </c>
      <c r="C21" s="24">
        <v>239</v>
      </c>
      <c r="D21" s="24">
        <v>265</v>
      </c>
      <c r="E21" s="24">
        <v>265</v>
      </c>
      <c r="F21" s="12"/>
      <c r="G21" s="33"/>
      <c r="H21" s="33"/>
      <c r="I21" s="13"/>
    </row>
    <row r="22" spans="1:9" s="10" customFormat="1" ht="18.75" customHeight="1">
      <c r="A22" s="17" t="s">
        <v>10</v>
      </c>
      <c r="B22" s="17">
        <v>369</v>
      </c>
      <c r="C22" s="24">
        <v>205</v>
      </c>
      <c r="D22" s="24">
        <v>330</v>
      </c>
      <c r="E22" s="24">
        <v>330</v>
      </c>
      <c r="F22" s="12"/>
      <c r="G22" s="33"/>
      <c r="H22" s="33"/>
      <c r="I22" s="13"/>
    </row>
    <row r="23" spans="1:9" s="10" customFormat="1" ht="18.75" customHeight="1">
      <c r="A23" s="17" t="s">
        <v>9</v>
      </c>
      <c r="B23" s="17">
        <v>149</v>
      </c>
      <c r="C23" s="24">
        <v>149</v>
      </c>
      <c r="D23" s="24">
        <v>175</v>
      </c>
      <c r="E23" s="24">
        <v>175</v>
      </c>
      <c r="F23" s="12"/>
      <c r="G23" s="33"/>
      <c r="H23" s="33"/>
      <c r="I23" s="13"/>
    </row>
    <row r="24" spans="1:9" s="10" customFormat="1" ht="18.75" customHeight="1">
      <c r="A24" s="17" t="s">
        <v>20</v>
      </c>
      <c r="B24" s="17"/>
      <c r="C24" s="24">
        <v>50</v>
      </c>
      <c r="D24" s="24">
        <v>50</v>
      </c>
      <c r="E24" s="24">
        <v>50</v>
      </c>
      <c r="F24" s="12"/>
      <c r="G24" s="33"/>
      <c r="H24" s="33"/>
      <c r="I24" s="13"/>
    </row>
    <row r="25" spans="1:9" s="10" customFormat="1" ht="18.75" customHeight="1">
      <c r="A25" s="17" t="s">
        <v>8</v>
      </c>
      <c r="B25" s="17">
        <f>789+342</f>
        <v>1131</v>
      </c>
      <c r="C25" s="24">
        <v>1043</v>
      </c>
      <c r="D25" s="24">
        <v>1047</v>
      </c>
      <c r="E25" s="24">
        <v>1047</v>
      </c>
      <c r="F25" s="12"/>
      <c r="G25" s="33"/>
      <c r="H25" s="33"/>
      <c r="I25" s="13"/>
    </row>
    <row r="26" spans="1:9" s="10" customFormat="1" ht="18.75" customHeight="1">
      <c r="A26" s="17" t="s">
        <v>7</v>
      </c>
      <c r="B26" s="17">
        <f>30+30</f>
        <v>60</v>
      </c>
      <c r="C26" s="24">
        <v>80</v>
      </c>
      <c r="D26" s="24">
        <v>50</v>
      </c>
      <c r="E26" s="24">
        <v>50</v>
      </c>
      <c r="F26" s="12"/>
      <c r="G26" s="33"/>
      <c r="H26" s="33"/>
      <c r="I26" s="13"/>
    </row>
    <row r="27" spans="1:9" s="10" customFormat="1" ht="18.75" customHeight="1">
      <c r="A27" s="17" t="s">
        <v>6</v>
      </c>
      <c r="B27" s="17">
        <f>378+195</f>
        <v>573</v>
      </c>
      <c r="C27" s="24">
        <v>305</v>
      </c>
      <c r="D27" s="24">
        <v>305</v>
      </c>
      <c r="E27" s="24">
        <v>305</v>
      </c>
      <c r="F27" s="12"/>
      <c r="G27" s="33"/>
      <c r="H27" s="33"/>
      <c r="I27" s="13"/>
    </row>
    <row r="28" spans="1:9" s="10" customFormat="1" ht="18.75" customHeight="1">
      <c r="A28" s="17" t="s">
        <v>4</v>
      </c>
      <c r="B28" s="17">
        <f>682+121</f>
        <v>803</v>
      </c>
      <c r="C28" s="24">
        <v>702</v>
      </c>
      <c r="D28" s="24">
        <v>710</v>
      </c>
      <c r="E28" s="24">
        <v>710</v>
      </c>
      <c r="F28" s="12"/>
      <c r="G28" s="33"/>
      <c r="H28" s="33"/>
      <c r="I28" s="13"/>
    </row>
    <row r="29" spans="1:9" s="10" customFormat="1" ht="18.75" customHeight="1">
      <c r="A29" s="17" t="s">
        <v>5</v>
      </c>
      <c r="B29" s="17">
        <v>25</v>
      </c>
      <c r="C29" s="24">
        <v>25</v>
      </c>
      <c r="D29" s="24">
        <v>0</v>
      </c>
      <c r="E29" s="24">
        <v>0</v>
      </c>
      <c r="F29" s="12"/>
      <c r="G29" s="33"/>
      <c r="H29" s="33"/>
      <c r="I29" s="13"/>
    </row>
    <row r="30" spans="1:8" ht="31.5" customHeight="1">
      <c r="A30" s="27" t="s">
        <v>3</v>
      </c>
      <c r="B30" s="27">
        <f>4687+2316</f>
        <v>7003</v>
      </c>
      <c r="C30" s="29">
        <v>4815</v>
      </c>
      <c r="D30" s="28">
        <v>5314</v>
      </c>
      <c r="E30" s="28">
        <v>5314</v>
      </c>
      <c r="F30" s="3"/>
      <c r="G30" s="33"/>
      <c r="H30" s="33"/>
    </row>
    <row r="31" spans="1:9" s="10" customFormat="1" ht="18.75" customHeight="1">
      <c r="A31" s="17" t="s">
        <v>17</v>
      </c>
      <c r="B31" s="17">
        <f>837+681</f>
        <v>1518</v>
      </c>
      <c r="C31" s="24">
        <v>653</v>
      </c>
      <c r="D31" s="24">
        <v>906</v>
      </c>
      <c r="E31" s="24">
        <v>906</v>
      </c>
      <c r="F31" s="12"/>
      <c r="G31" s="12"/>
      <c r="H31" s="13"/>
      <c r="I31" s="13"/>
    </row>
    <row r="32" spans="1:9" s="10" customFormat="1" ht="18.75" customHeight="1">
      <c r="A32" s="17" t="s">
        <v>16</v>
      </c>
      <c r="B32" s="17">
        <f>494+58</f>
        <v>552</v>
      </c>
      <c r="C32" s="24">
        <v>513</v>
      </c>
      <c r="D32" s="24">
        <v>465</v>
      </c>
      <c r="E32" s="24">
        <v>465</v>
      </c>
      <c r="F32" s="12"/>
      <c r="G32" s="12"/>
      <c r="H32" s="13"/>
      <c r="I32" s="13"/>
    </row>
    <row r="33" spans="1:9" s="10" customFormat="1" ht="18.75" customHeight="1">
      <c r="A33" s="17" t="s">
        <v>15</v>
      </c>
      <c r="B33" s="17">
        <v>22</v>
      </c>
      <c r="C33" s="24">
        <v>44</v>
      </c>
      <c r="D33" s="24">
        <v>48</v>
      </c>
      <c r="E33" s="24">
        <v>48</v>
      </c>
      <c r="F33" s="12"/>
      <c r="G33" s="12"/>
      <c r="H33" s="13"/>
      <c r="I33" s="13"/>
    </row>
    <row r="34" spans="1:9" s="10" customFormat="1" ht="18.75" customHeight="1">
      <c r="A34" s="17" t="s">
        <v>14</v>
      </c>
      <c r="B34" s="17">
        <v>25</v>
      </c>
      <c r="C34" s="24">
        <v>48</v>
      </c>
      <c r="D34" s="24">
        <v>25</v>
      </c>
      <c r="E34" s="24">
        <v>25</v>
      </c>
      <c r="F34" s="12"/>
      <c r="G34" s="12"/>
      <c r="H34" s="13"/>
      <c r="I34" s="13"/>
    </row>
    <row r="35" spans="1:9" s="10" customFormat="1" ht="18.75" customHeight="1">
      <c r="A35" s="17" t="s">
        <v>13</v>
      </c>
      <c r="B35" s="17">
        <f>837+93</f>
        <v>930</v>
      </c>
      <c r="C35" s="24">
        <v>549</v>
      </c>
      <c r="D35" s="24">
        <v>652</v>
      </c>
      <c r="E35" s="24">
        <v>652</v>
      </c>
      <c r="F35" s="12"/>
      <c r="G35" s="12"/>
      <c r="H35" s="13"/>
      <c r="I35" s="13"/>
    </row>
    <row r="36" spans="1:9" s="10" customFormat="1" ht="18.75" customHeight="1">
      <c r="A36" s="17" t="s">
        <v>12</v>
      </c>
      <c r="B36" s="17">
        <v>135</v>
      </c>
      <c r="C36" s="24">
        <v>160</v>
      </c>
      <c r="D36" s="24">
        <v>99</v>
      </c>
      <c r="E36" s="24">
        <v>99</v>
      </c>
      <c r="F36" s="12"/>
      <c r="G36" s="12"/>
      <c r="H36" s="13"/>
      <c r="I36" s="13"/>
    </row>
    <row r="37" spans="1:9" s="10" customFormat="1" ht="18.75" customHeight="1">
      <c r="A37" s="17" t="s">
        <v>19</v>
      </c>
      <c r="B37" s="17"/>
      <c r="C37" s="24">
        <v>19</v>
      </c>
      <c r="D37" s="24">
        <v>25</v>
      </c>
      <c r="E37" s="24">
        <v>25</v>
      </c>
      <c r="F37" s="12"/>
      <c r="G37" s="12"/>
      <c r="H37" s="13"/>
      <c r="I37" s="13"/>
    </row>
    <row r="38" spans="1:9" s="10" customFormat="1" ht="18.75" customHeight="1">
      <c r="A38" s="17" t="s">
        <v>11</v>
      </c>
      <c r="B38" s="17">
        <f>149+179</f>
        <v>328</v>
      </c>
      <c r="C38" s="24">
        <v>204</v>
      </c>
      <c r="D38" s="24">
        <v>213</v>
      </c>
      <c r="E38" s="24">
        <v>213</v>
      </c>
      <c r="F38" s="12"/>
      <c r="G38" s="12"/>
      <c r="H38" s="13"/>
      <c r="I38" s="13"/>
    </row>
    <row r="39" spans="1:9" s="10" customFormat="1" ht="18.75" customHeight="1">
      <c r="A39" s="17" t="s">
        <v>10</v>
      </c>
      <c r="B39" s="17">
        <v>544</v>
      </c>
      <c r="C39" s="24">
        <v>200</v>
      </c>
      <c r="D39" s="24">
        <v>229</v>
      </c>
      <c r="E39" s="24">
        <v>229</v>
      </c>
      <c r="F39" s="12"/>
      <c r="G39" s="12"/>
      <c r="H39" s="13"/>
      <c r="I39" s="13"/>
    </row>
    <row r="40" spans="1:9" s="10" customFormat="1" ht="18.75" customHeight="1">
      <c r="A40" s="17" t="s">
        <v>9</v>
      </c>
      <c r="B40" s="17">
        <f>175+12</f>
        <v>187</v>
      </c>
      <c r="C40" s="24">
        <v>95</v>
      </c>
      <c r="D40" s="24">
        <v>95</v>
      </c>
      <c r="E40" s="24">
        <v>95</v>
      </c>
      <c r="F40" s="12"/>
      <c r="G40" s="13"/>
      <c r="H40" s="13"/>
      <c r="I40" s="13"/>
    </row>
    <row r="41" spans="1:9" s="10" customFormat="1" ht="18.75" customHeight="1">
      <c r="A41" s="17" t="s">
        <v>20</v>
      </c>
      <c r="B41" s="17"/>
      <c r="C41" s="24">
        <v>27</v>
      </c>
      <c r="D41" s="24">
        <v>34</v>
      </c>
      <c r="E41" s="24">
        <v>34</v>
      </c>
      <c r="F41" s="12"/>
      <c r="G41" s="13"/>
      <c r="H41" s="13"/>
      <c r="I41" s="13"/>
    </row>
    <row r="42" spans="1:9" s="10" customFormat="1" ht="18.75" customHeight="1">
      <c r="A42" s="17" t="s">
        <v>8</v>
      </c>
      <c r="B42" s="17">
        <f>846+376</f>
        <v>1222</v>
      </c>
      <c r="C42" s="24">
        <v>1054</v>
      </c>
      <c r="D42" s="24">
        <v>1161</v>
      </c>
      <c r="E42" s="24">
        <v>1161</v>
      </c>
      <c r="F42" s="12"/>
      <c r="G42" s="13"/>
      <c r="H42" s="13"/>
      <c r="I42" s="13"/>
    </row>
    <row r="43" spans="1:9" s="10" customFormat="1" ht="18.75" customHeight="1">
      <c r="A43" s="17" t="s">
        <v>7</v>
      </c>
      <c r="B43" s="17">
        <f>28+26</f>
        <v>54</v>
      </c>
      <c r="C43" s="24">
        <v>39</v>
      </c>
      <c r="D43" s="24">
        <v>39</v>
      </c>
      <c r="E43" s="24">
        <v>39</v>
      </c>
      <c r="F43" s="12"/>
      <c r="G43" s="13"/>
      <c r="H43" s="13"/>
      <c r="I43" s="13"/>
    </row>
    <row r="44" spans="1:9" s="10" customFormat="1" ht="18.75" customHeight="1">
      <c r="A44" s="17" t="s">
        <v>6</v>
      </c>
      <c r="B44" s="17">
        <f>398+175</f>
        <v>573</v>
      </c>
      <c r="C44" s="24">
        <v>455</v>
      </c>
      <c r="D44" s="24">
        <v>498</v>
      </c>
      <c r="E44" s="24">
        <v>498</v>
      </c>
      <c r="F44" s="12"/>
      <c r="G44" s="13"/>
      <c r="H44" s="13"/>
      <c r="I44" s="13"/>
    </row>
    <row r="45" spans="1:9" s="10" customFormat="1" ht="18.75" customHeight="1">
      <c r="A45" s="17" t="s">
        <v>4</v>
      </c>
      <c r="B45" s="17">
        <f>711+116</f>
        <v>827</v>
      </c>
      <c r="C45" s="24">
        <v>732</v>
      </c>
      <c r="D45" s="24">
        <v>801</v>
      </c>
      <c r="E45" s="24">
        <v>801</v>
      </c>
      <c r="F45" s="12"/>
      <c r="G45" s="13"/>
      <c r="H45" s="13"/>
      <c r="I45" s="13"/>
    </row>
    <row r="46" spans="1:9" s="10" customFormat="1" ht="18.75" customHeight="1">
      <c r="A46" s="17" t="s">
        <v>5</v>
      </c>
      <c r="B46" s="17">
        <v>24</v>
      </c>
      <c r="C46" s="25">
        <v>23</v>
      </c>
      <c r="D46" s="24">
        <v>24</v>
      </c>
      <c r="E46" s="24">
        <v>24</v>
      </c>
      <c r="F46" s="12"/>
      <c r="G46" s="13"/>
      <c r="H46" s="13"/>
      <c r="I46" s="13"/>
    </row>
    <row r="47" spans="1:8" ht="32.25" customHeight="1">
      <c r="A47" s="30" t="s">
        <v>1</v>
      </c>
      <c r="B47" s="30">
        <f>10329+4687</f>
        <v>15016</v>
      </c>
      <c r="C47" s="28">
        <v>11320</v>
      </c>
      <c r="D47" s="29">
        <v>13927</v>
      </c>
      <c r="E47" s="29">
        <v>13927</v>
      </c>
      <c r="F47" s="12"/>
      <c r="G47" s="13"/>
      <c r="H47" s="13"/>
    </row>
    <row r="48" spans="1:9" s="10" customFormat="1" ht="18.75" customHeight="1">
      <c r="A48" s="17" t="s">
        <v>17</v>
      </c>
      <c r="B48" s="17">
        <f>1921+1436</f>
        <v>3357</v>
      </c>
      <c r="C48" s="24">
        <v>1656</v>
      </c>
      <c r="D48" s="24">
        <v>2679</v>
      </c>
      <c r="E48" s="24">
        <v>2679</v>
      </c>
      <c r="F48" s="12"/>
      <c r="G48" s="13"/>
      <c r="H48" s="13"/>
      <c r="I48" s="13"/>
    </row>
    <row r="49" spans="1:9" s="10" customFormat="1" ht="18.75" customHeight="1">
      <c r="A49" s="17" t="s">
        <v>16</v>
      </c>
      <c r="B49" s="17">
        <f>991+45</f>
        <v>1036</v>
      </c>
      <c r="C49" s="24">
        <v>1106</v>
      </c>
      <c r="D49" s="24">
        <v>1055</v>
      </c>
      <c r="E49" s="24">
        <v>1055</v>
      </c>
      <c r="F49" s="12"/>
      <c r="G49" s="13"/>
      <c r="H49" s="13"/>
      <c r="I49" s="13"/>
    </row>
    <row r="50" spans="1:9" s="10" customFormat="1" ht="18.75" customHeight="1">
      <c r="A50" s="17" t="s">
        <v>15</v>
      </c>
      <c r="B50" s="17">
        <f>25+39</f>
        <v>64</v>
      </c>
      <c r="C50" s="24">
        <v>94</v>
      </c>
      <c r="D50" s="24">
        <v>100</v>
      </c>
      <c r="E50" s="24">
        <v>100</v>
      </c>
      <c r="F50" s="12"/>
      <c r="G50" s="13"/>
      <c r="H50" s="13"/>
      <c r="I50" s="13"/>
    </row>
    <row r="51" spans="1:9" s="10" customFormat="1" ht="18.75" customHeight="1">
      <c r="A51" s="17" t="s">
        <v>14</v>
      </c>
      <c r="B51" s="17">
        <f>25</f>
        <v>25</v>
      </c>
      <c r="C51" s="24">
        <v>49</v>
      </c>
      <c r="D51" s="24">
        <v>25</v>
      </c>
      <c r="E51" s="24">
        <v>25</v>
      </c>
      <c r="F51" s="12"/>
      <c r="G51" s="13"/>
      <c r="H51" s="13"/>
      <c r="I51" s="13"/>
    </row>
    <row r="52" spans="1:9" s="10" customFormat="1" ht="18.75" customHeight="1">
      <c r="A52" s="17" t="s">
        <v>13</v>
      </c>
      <c r="B52" s="17">
        <f>1770+216</f>
        <v>1986</v>
      </c>
      <c r="C52" s="24">
        <v>1416</v>
      </c>
      <c r="D52" s="24">
        <v>1796</v>
      </c>
      <c r="E52" s="24">
        <v>1796</v>
      </c>
      <c r="F52" s="12"/>
      <c r="G52" s="13"/>
      <c r="H52" s="13"/>
      <c r="I52" s="13"/>
    </row>
    <row r="53" spans="1:9" s="10" customFormat="1" ht="18.75" customHeight="1">
      <c r="A53" s="17" t="s">
        <v>12</v>
      </c>
      <c r="B53" s="17">
        <v>256</v>
      </c>
      <c r="C53" s="24">
        <v>202</v>
      </c>
      <c r="D53" s="24">
        <v>203</v>
      </c>
      <c r="E53" s="24">
        <v>203</v>
      </c>
      <c r="F53" s="12"/>
      <c r="G53" s="13"/>
      <c r="H53" s="13"/>
      <c r="I53" s="13"/>
    </row>
    <row r="54" spans="1:9" s="10" customFormat="1" ht="18.75" customHeight="1">
      <c r="A54" s="17" t="s">
        <v>19</v>
      </c>
      <c r="B54" s="17"/>
      <c r="C54" s="24">
        <v>30</v>
      </c>
      <c r="D54" s="24">
        <v>33</v>
      </c>
      <c r="E54" s="24">
        <v>33</v>
      </c>
      <c r="F54" s="12"/>
      <c r="G54" s="13"/>
      <c r="H54" s="13"/>
      <c r="I54" s="13"/>
    </row>
    <row r="55" spans="1:9" s="10" customFormat="1" ht="18.75" customHeight="1">
      <c r="A55" s="17" t="s">
        <v>11</v>
      </c>
      <c r="B55" s="17">
        <f>290+314</f>
        <v>604</v>
      </c>
      <c r="C55" s="24">
        <v>437</v>
      </c>
      <c r="D55" s="24">
        <v>542</v>
      </c>
      <c r="E55" s="24">
        <v>542</v>
      </c>
      <c r="F55" s="12"/>
      <c r="G55" s="13"/>
      <c r="H55" s="13"/>
      <c r="I55" s="13"/>
    </row>
    <row r="56" spans="1:9" s="10" customFormat="1" ht="18.75" customHeight="1">
      <c r="A56" s="17" t="s">
        <v>10</v>
      </c>
      <c r="B56" s="17">
        <v>973</v>
      </c>
      <c r="C56" s="24">
        <v>481</v>
      </c>
      <c r="D56" s="24">
        <v>926</v>
      </c>
      <c r="E56" s="24">
        <v>926</v>
      </c>
      <c r="F56" s="12"/>
      <c r="G56" s="13"/>
      <c r="H56" s="13"/>
      <c r="I56" s="13"/>
    </row>
    <row r="57" spans="1:9" s="10" customFormat="1" ht="18.75" customHeight="1">
      <c r="A57" s="17" t="s">
        <v>9</v>
      </c>
      <c r="B57" s="17">
        <f>392+33</f>
        <v>425</v>
      </c>
      <c r="C57" s="24">
        <v>247</v>
      </c>
      <c r="D57" s="24">
        <v>352</v>
      </c>
      <c r="E57" s="24">
        <v>352</v>
      </c>
      <c r="F57" s="12"/>
      <c r="G57" s="12"/>
      <c r="H57" s="13"/>
      <c r="I57" s="13"/>
    </row>
    <row r="58" spans="1:9" s="10" customFormat="1" ht="18.75" customHeight="1">
      <c r="A58" s="17" t="s">
        <v>20</v>
      </c>
      <c r="B58" s="17"/>
      <c r="C58" s="24">
        <v>68</v>
      </c>
      <c r="D58" s="24">
        <v>90</v>
      </c>
      <c r="E58" s="24">
        <v>90</v>
      </c>
      <c r="F58" s="12"/>
      <c r="G58" s="12"/>
      <c r="H58" s="13"/>
      <c r="I58" s="13"/>
    </row>
    <row r="59" spans="1:9" s="10" customFormat="1" ht="18.75" customHeight="1">
      <c r="A59" s="17" t="s">
        <v>8</v>
      </c>
      <c r="B59" s="17">
        <f>2214+810</f>
        <v>3024</v>
      </c>
      <c r="C59" s="24">
        <v>2720</v>
      </c>
      <c r="D59" s="24">
        <v>2824</v>
      </c>
      <c r="E59" s="24">
        <v>2824</v>
      </c>
      <c r="F59" s="12"/>
      <c r="G59" s="12"/>
      <c r="H59" s="13"/>
      <c r="I59" s="13"/>
    </row>
    <row r="60" spans="1:9" s="10" customFormat="1" ht="18.75" customHeight="1">
      <c r="A60" s="17" t="s">
        <v>7</v>
      </c>
      <c r="B60" s="17">
        <f>83+55</f>
        <v>138</v>
      </c>
      <c r="C60" s="24">
        <v>144</v>
      </c>
      <c r="D60" s="24">
        <v>118</v>
      </c>
      <c r="E60" s="24">
        <v>118</v>
      </c>
      <c r="F60" s="12"/>
      <c r="G60" s="12"/>
      <c r="H60" s="13"/>
      <c r="I60" s="13"/>
    </row>
    <row r="61" spans="1:9" s="10" customFormat="1" ht="18.75" customHeight="1">
      <c r="A61" s="17" t="s">
        <v>6</v>
      </c>
      <c r="B61" s="17">
        <f>752+415</f>
        <v>1167</v>
      </c>
      <c r="C61" s="24">
        <v>1037</v>
      </c>
      <c r="D61" s="24">
        <v>1174</v>
      </c>
      <c r="E61" s="24">
        <v>1174</v>
      </c>
      <c r="F61" s="12"/>
      <c r="G61" s="12"/>
      <c r="H61" s="13"/>
      <c r="I61" s="13"/>
    </row>
    <row r="62" spans="1:9" s="10" customFormat="1" ht="18.75" customHeight="1">
      <c r="A62" s="17" t="s">
        <v>4</v>
      </c>
      <c r="B62" s="17">
        <f>1519+321</f>
        <v>1840</v>
      </c>
      <c r="C62" s="24">
        <v>1583</v>
      </c>
      <c r="D62" s="24">
        <v>1976</v>
      </c>
      <c r="E62" s="24">
        <v>1976</v>
      </c>
      <c r="F62" s="12"/>
      <c r="G62" s="12"/>
      <c r="H62" s="13"/>
      <c r="I62" s="13"/>
    </row>
    <row r="63" spans="1:9" s="10" customFormat="1" ht="18.75" customHeight="1">
      <c r="A63" s="17" t="s">
        <v>5</v>
      </c>
      <c r="B63" s="17">
        <v>49</v>
      </c>
      <c r="C63" s="24">
        <v>50</v>
      </c>
      <c r="D63" s="24">
        <v>9</v>
      </c>
      <c r="E63" s="24">
        <v>9</v>
      </c>
      <c r="F63" s="12"/>
      <c r="G63" s="12"/>
      <c r="H63" s="13"/>
      <c r="I63" s="13"/>
    </row>
    <row r="64" spans="1:5" ht="18.75">
      <c r="A64" s="27" t="s">
        <v>26</v>
      </c>
      <c r="B64" s="22"/>
      <c r="C64" s="23"/>
      <c r="D64" s="23"/>
      <c r="E64" s="23"/>
    </row>
    <row r="65" spans="1:5" ht="18.75">
      <c r="A65" s="27" t="s">
        <v>2</v>
      </c>
      <c r="B65" s="27">
        <f>113+25</f>
        <v>138</v>
      </c>
      <c r="C65" s="28">
        <v>109</v>
      </c>
      <c r="D65" s="28">
        <v>124</v>
      </c>
      <c r="E65" s="28">
        <v>124</v>
      </c>
    </row>
    <row r="66" spans="1:7" ht="18.75">
      <c r="A66" s="17" t="s">
        <v>18</v>
      </c>
      <c r="B66" s="17"/>
      <c r="C66" s="26"/>
      <c r="D66" s="24"/>
      <c r="E66" s="24"/>
      <c r="G66" s="14"/>
    </row>
    <row r="67" spans="1:7" ht="18.75">
      <c r="A67" s="17" t="s">
        <v>21</v>
      </c>
      <c r="B67" s="17">
        <f>30</f>
        <v>30</v>
      </c>
      <c r="C67" s="24">
        <v>25</v>
      </c>
      <c r="D67" s="24">
        <v>25</v>
      </c>
      <c r="E67" s="24">
        <v>25</v>
      </c>
      <c r="G67" s="14"/>
    </row>
    <row r="68" spans="1:7" ht="18.75">
      <c r="A68" s="17" t="s">
        <v>24</v>
      </c>
      <c r="B68" s="17"/>
      <c r="C68" s="24">
        <v>25</v>
      </c>
      <c r="D68" s="24">
        <v>25</v>
      </c>
      <c r="E68" s="24">
        <v>25</v>
      </c>
      <c r="G68" s="14"/>
    </row>
    <row r="69" spans="1:7" ht="18.75">
      <c r="A69" s="17" t="s">
        <v>22</v>
      </c>
      <c r="B69" s="17"/>
      <c r="C69" s="24">
        <v>22</v>
      </c>
      <c r="D69" s="24">
        <v>25</v>
      </c>
      <c r="E69" s="24">
        <v>25</v>
      </c>
      <c r="G69" s="14"/>
    </row>
    <row r="70" spans="1:7" ht="18.75">
      <c r="A70" s="17" t="s">
        <v>25</v>
      </c>
      <c r="B70" s="17">
        <v>7</v>
      </c>
      <c r="C70" s="24">
        <v>0</v>
      </c>
      <c r="D70" s="24">
        <v>12</v>
      </c>
      <c r="E70" s="24">
        <v>12</v>
      </c>
      <c r="G70" s="14"/>
    </row>
    <row r="71" spans="1:7" ht="18.75">
      <c r="A71" s="17" t="s">
        <v>23</v>
      </c>
      <c r="B71" s="17">
        <v>36</v>
      </c>
      <c r="C71" s="24">
        <v>37</v>
      </c>
      <c r="D71" s="24">
        <v>37</v>
      </c>
      <c r="E71" s="24">
        <v>37</v>
      </c>
      <c r="G71" s="14"/>
    </row>
    <row r="72" spans="1:5" ht="18.75">
      <c r="A72" s="27" t="s">
        <v>3</v>
      </c>
      <c r="B72" s="27">
        <f>95+23</f>
        <v>118</v>
      </c>
      <c r="C72" s="28">
        <v>110</v>
      </c>
      <c r="D72" s="28">
        <v>101</v>
      </c>
      <c r="E72" s="28">
        <v>101</v>
      </c>
    </row>
    <row r="73" spans="1:5" ht="18.75">
      <c r="A73" s="17" t="s">
        <v>18</v>
      </c>
      <c r="B73" s="17"/>
      <c r="C73" s="24"/>
      <c r="D73" s="24"/>
      <c r="E73" s="24"/>
    </row>
    <row r="74" spans="1:5" ht="18.75">
      <c r="A74" s="17" t="s">
        <v>21</v>
      </c>
      <c r="B74" s="17">
        <v>27</v>
      </c>
      <c r="C74" s="24">
        <v>21</v>
      </c>
      <c r="D74" s="24">
        <v>26</v>
      </c>
      <c r="E74" s="24">
        <v>26</v>
      </c>
    </row>
    <row r="75" spans="1:5" ht="18.75">
      <c r="A75" s="17" t="s">
        <v>24</v>
      </c>
      <c r="B75" s="17">
        <v>32</v>
      </c>
      <c r="C75" s="24">
        <v>25</v>
      </c>
      <c r="D75" s="24">
        <v>25</v>
      </c>
      <c r="E75" s="24">
        <v>25</v>
      </c>
    </row>
    <row r="76" spans="1:5" ht="18.75">
      <c r="A76" s="17" t="s">
        <v>22</v>
      </c>
      <c r="B76" s="17">
        <v>6</v>
      </c>
      <c r="C76" s="24">
        <v>24</v>
      </c>
      <c r="D76" s="24">
        <v>25</v>
      </c>
      <c r="E76" s="24">
        <v>25</v>
      </c>
    </row>
    <row r="77" spans="1:5" ht="18.75">
      <c r="A77" s="17" t="s">
        <v>25</v>
      </c>
      <c r="B77" s="17">
        <v>30</v>
      </c>
      <c r="C77" s="24">
        <v>6</v>
      </c>
      <c r="D77" s="24">
        <v>0</v>
      </c>
      <c r="E77" s="24">
        <v>0</v>
      </c>
    </row>
    <row r="78" spans="1:5" ht="18.75">
      <c r="A78" s="17" t="s">
        <v>23</v>
      </c>
      <c r="B78" s="17">
        <v>23</v>
      </c>
      <c r="C78" s="24">
        <v>34</v>
      </c>
      <c r="D78" s="24">
        <v>25</v>
      </c>
      <c r="E78" s="24">
        <v>25</v>
      </c>
    </row>
    <row r="79" spans="1:5" ht="18.75">
      <c r="A79" s="30" t="s">
        <v>1</v>
      </c>
      <c r="B79" s="16">
        <f>128+24</f>
        <v>152</v>
      </c>
      <c r="C79" s="28">
        <v>183</v>
      </c>
      <c r="D79" s="28">
        <v>199</v>
      </c>
      <c r="E79" s="28">
        <v>199</v>
      </c>
    </row>
    <row r="80" spans="1:5" ht="18.75">
      <c r="A80" s="17" t="s">
        <v>18</v>
      </c>
      <c r="B80" s="17"/>
      <c r="C80" s="24"/>
      <c r="D80" s="24"/>
      <c r="E80" s="24"/>
    </row>
    <row r="81" spans="1:5" ht="18.75">
      <c r="A81" s="17" t="s">
        <v>21</v>
      </c>
      <c r="B81" s="17">
        <v>30</v>
      </c>
      <c r="C81" s="24">
        <v>21</v>
      </c>
      <c r="D81" s="24">
        <v>25</v>
      </c>
      <c r="E81" s="24">
        <v>25</v>
      </c>
    </row>
    <row r="82" spans="1:5" ht="18.75">
      <c r="A82" s="17" t="s">
        <v>24</v>
      </c>
      <c r="B82" s="17">
        <v>64</v>
      </c>
      <c r="C82" s="24">
        <v>49</v>
      </c>
      <c r="D82" s="24">
        <v>50</v>
      </c>
      <c r="E82" s="24">
        <v>50</v>
      </c>
    </row>
    <row r="83" spans="1:5" ht="18.75">
      <c r="A83" s="17" t="s">
        <v>22</v>
      </c>
      <c r="B83" s="17">
        <v>6</v>
      </c>
      <c r="C83" s="24">
        <v>45</v>
      </c>
      <c r="D83" s="24">
        <v>50</v>
      </c>
      <c r="E83" s="24">
        <v>50</v>
      </c>
    </row>
    <row r="84" spans="1:5" ht="18.75">
      <c r="A84" s="17" t="s">
        <v>25</v>
      </c>
      <c r="B84" s="17">
        <v>28</v>
      </c>
      <c r="C84" s="24">
        <v>5</v>
      </c>
      <c r="D84" s="24">
        <v>12</v>
      </c>
      <c r="E84" s="24">
        <v>12</v>
      </c>
    </row>
    <row r="85" spans="1:5" ht="18.75">
      <c r="A85" s="17" t="s">
        <v>23</v>
      </c>
      <c r="B85" s="17">
        <v>24</v>
      </c>
      <c r="C85" s="24">
        <v>63</v>
      </c>
      <c r="D85" s="24">
        <v>62</v>
      </c>
      <c r="E85" s="24">
        <v>62</v>
      </c>
    </row>
    <row r="86" spans="2:4" ht="14.25" hidden="1">
      <c r="B86" s="2" t="e">
        <f>#REF!+#REF!</f>
        <v>#REF!</v>
      </c>
      <c r="C86" s="4" t="e">
        <f>#REF!+#REF!</f>
        <v>#REF!</v>
      </c>
      <c r="D86" s="4" t="e">
        <f>#REF!+#REF!</f>
        <v>#REF!</v>
      </c>
    </row>
    <row r="87" spans="3:4" ht="14.25" hidden="1">
      <c r="C87" s="11" t="e">
        <f>C86/#REF!</f>
        <v>#REF!</v>
      </c>
      <c r="D87" s="11" t="e">
        <f>D86/C86</f>
        <v>#REF!</v>
      </c>
    </row>
    <row r="88" spans="3:4" ht="14.25">
      <c r="C88" s="11"/>
      <c r="D88" s="11"/>
    </row>
    <row r="89" spans="3:4" ht="14.25">
      <c r="C89" s="11"/>
      <c r="D89" s="11"/>
    </row>
    <row r="90" spans="1:4" ht="15">
      <c r="A90" s="6"/>
      <c r="B90" s="5"/>
      <c r="C90" s="7"/>
      <c r="D90" s="7"/>
    </row>
    <row r="91" spans="1:4" ht="15">
      <c r="A91" s="8"/>
      <c r="B91" s="5"/>
      <c r="C91" s="36"/>
      <c r="D91" s="36"/>
    </row>
    <row r="92" spans="1:4" ht="15">
      <c r="A92" s="6"/>
      <c r="B92" s="5"/>
      <c r="C92" s="7"/>
      <c r="D92" s="7"/>
    </row>
    <row r="93" spans="1:5" ht="14.25">
      <c r="A93" s="32" t="s">
        <v>33</v>
      </c>
      <c r="E93" s="6" t="s">
        <v>32</v>
      </c>
    </row>
    <row r="94" spans="1:5" ht="14.25">
      <c r="A94" s="38" t="s">
        <v>34</v>
      </c>
      <c r="B94" s="39"/>
      <c r="C94" s="39"/>
      <c r="D94" s="39"/>
      <c r="E94" s="39"/>
    </row>
    <row r="95" ht="14.25">
      <c r="B95" s="6"/>
    </row>
    <row r="96" ht="18" customHeight="1">
      <c r="B96" s="8"/>
    </row>
    <row r="97" ht="14.25">
      <c r="B97" s="6"/>
    </row>
    <row r="98" ht="14.25">
      <c r="B98" s="6"/>
    </row>
  </sheetData>
  <sheetProtection/>
  <mergeCells count="11">
    <mergeCell ref="A8:D8"/>
    <mergeCell ref="C91:D91"/>
    <mergeCell ref="A10:D10"/>
    <mergeCell ref="A9:D9"/>
    <mergeCell ref="A94:E94"/>
    <mergeCell ref="C1:E1"/>
    <mergeCell ref="C2:E2"/>
    <mergeCell ref="C3:E3"/>
    <mergeCell ref="C4:E4"/>
    <mergeCell ref="A6:D6"/>
    <mergeCell ref="A7:D7"/>
  </mergeCells>
  <printOptions/>
  <pageMargins left="0.48" right="0.22" top="0.23" bottom="0.23" header="0.27" footer="0.21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Дмитрук Леся Михайлівна</cp:lastModifiedBy>
  <cp:lastPrinted>2019-06-07T06:13:43Z</cp:lastPrinted>
  <dcterms:created xsi:type="dcterms:W3CDTF">1996-10-08T23:32:33Z</dcterms:created>
  <dcterms:modified xsi:type="dcterms:W3CDTF">2019-06-11T10:56:22Z</dcterms:modified>
  <cp:category/>
  <cp:version/>
  <cp:contentType/>
  <cp:contentStatus/>
</cp:coreProperties>
</file>