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0" windowWidth="17145" windowHeight="13500" activeTab="0"/>
  </bookViews>
  <sheets>
    <sheet name="1" sheetId="1" r:id="rId1"/>
  </sheets>
  <definedNames>
    <definedName name="_xlnm.Print_Titles" localSheetId="0">'1'!$A:$B</definedName>
    <definedName name="_xlnm.Print_Area" localSheetId="0">'1'!$A$2:$AL$34</definedName>
  </definedNames>
  <calcPr fullCalcOnLoad="1"/>
</workbook>
</file>

<file path=xl/sharedStrings.xml><?xml version="1.0" encoding="utf-8"?>
<sst xmlns="http://schemas.openxmlformats.org/spreadsheetml/2006/main" count="77" uniqueCount="42">
  <si>
    <t>№</t>
  </si>
  <si>
    <t>Інші видатки</t>
  </si>
  <si>
    <t>Профінансовано</t>
  </si>
  <si>
    <t>Залишок</t>
  </si>
  <si>
    <t>в тому числі</t>
  </si>
  <si>
    <t>ІНФОРМАЦІЯ</t>
  </si>
  <si>
    <t>Відсоток фінансування</t>
  </si>
  <si>
    <t>Обласна рада</t>
  </si>
  <si>
    <t>Назва головного розпорядника</t>
  </si>
  <si>
    <t>Головне управління економіки</t>
  </si>
  <si>
    <t>ВСЬОГО по соціально-культурній сфері</t>
  </si>
  <si>
    <t>РАЗОМ</t>
  </si>
  <si>
    <t>ВСЬОГО по органах влади</t>
  </si>
  <si>
    <t>Служба у справах дітей</t>
  </si>
  <si>
    <t>Управління міжнародного співробітництва та євроінтеграції</t>
  </si>
  <si>
    <t>в т.ч. заклади культури</t>
  </si>
  <si>
    <t>госп.розрахункові</t>
  </si>
  <si>
    <t>громад.організації</t>
  </si>
  <si>
    <t>Всього видатки загального фонду</t>
  </si>
  <si>
    <t>Зарплата з нарахуваннями (2110,2120)</t>
  </si>
  <si>
    <t>Інші захищенні статті(2220,2230,2700)</t>
  </si>
  <si>
    <t>Енергоносії (2270)</t>
  </si>
  <si>
    <t>в т.ч. 180107 (в частині поточних видатків)</t>
  </si>
  <si>
    <t>Всього видатки спеціального фонду за рахунок, що передаються із загального фонду (капітальні видатки)</t>
  </si>
  <si>
    <t>в т.ч. 180107 в частині капітальних видатків</t>
  </si>
  <si>
    <t>в т.ч заклади з прямим фінансуванням</t>
  </si>
  <si>
    <t>Управління у справах національностей та релігій</t>
  </si>
  <si>
    <t>Департамент охорони здоров"я та курортів</t>
  </si>
  <si>
    <t>медична субвенція</t>
  </si>
  <si>
    <t>Управління культури і мистецтв</t>
  </si>
  <si>
    <t>Управління культури і туризму</t>
  </si>
  <si>
    <t>Всього видатки загальний та спеціальний (за рахунок коштів, що передаються із загального)</t>
  </si>
  <si>
    <t>субвенція з pайонів (інсуліни, залізничні лікарні, тощо)</t>
  </si>
  <si>
    <t>освітня субвенція</t>
  </si>
  <si>
    <t>Департамент освіти і науки</t>
  </si>
  <si>
    <t>Департамент соціальної та молодіжної політики</t>
  </si>
  <si>
    <t>оздоровлення</t>
  </si>
  <si>
    <t>Управління фізичної культури та спорту</t>
  </si>
  <si>
    <t>залишок субвенції на підготовку робітничих кадрів</t>
  </si>
  <si>
    <t>в т.ч.заклади соц.забезпечення, молодіжної політики, реалізація програм та заходів тощо</t>
  </si>
  <si>
    <t>Кредити за січень-грудень</t>
  </si>
  <si>
    <t>про стан фінансування головних розпорядників коштів обласного бюджету (соціально-культурна сфера та органи управління) за рік (січень-грудень) у 2016 році (станом на 23.12.2016р.), відповідно до поданих ними заявок на фінансування та зареєстрованих підвідомчими бюджетними установами та закладами фінансових зобов"язань в органах Державного казначейства України у Вінницькій області по загальному та спеціальному (за рахунок коштів, що передаються із загального фонду) фондах (тис. грн.)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</si>
</sst>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180" fontId="0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766"/>
  <sheetViews>
    <sheetView tabSelected="1" zoomScale="75" zoomScaleNormal="75" zoomScaleSheetLayoutView="75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1" sqref="K11"/>
    </sheetView>
  </sheetViews>
  <sheetFormatPr defaultColWidth="9.00390625" defaultRowHeight="12.75"/>
  <cols>
    <col min="1" max="1" width="3.625" style="5" bestFit="1" customWidth="1"/>
    <col min="2" max="2" width="38.125" style="5" customWidth="1"/>
    <col min="3" max="3" width="14.625" style="5" customWidth="1"/>
    <col min="4" max="4" width="14.375" style="5" customWidth="1"/>
    <col min="5" max="5" width="12.875" style="5" customWidth="1"/>
    <col min="6" max="6" width="14.625" style="5" customWidth="1"/>
    <col min="7" max="7" width="13.00390625" style="6" customWidth="1"/>
    <col min="8" max="8" width="14.375" style="6" customWidth="1"/>
    <col min="9" max="9" width="12.00390625" style="6" customWidth="1"/>
    <col min="10" max="10" width="13.375" style="6" customWidth="1"/>
    <col min="11" max="11" width="12.875" style="6" customWidth="1"/>
    <col min="12" max="12" width="14.00390625" style="6" customWidth="1"/>
    <col min="13" max="13" width="13.125" style="6" customWidth="1"/>
    <col min="14" max="14" width="12.25390625" style="6" customWidth="1"/>
    <col min="15" max="15" width="14.75390625" style="6" customWidth="1"/>
    <col min="16" max="16" width="14.875" style="6" customWidth="1"/>
    <col min="17" max="17" width="11.875" style="6" customWidth="1"/>
    <col min="18" max="18" width="11.625" style="6" customWidth="1"/>
    <col min="19" max="19" width="14.375" style="6" customWidth="1"/>
    <col min="20" max="20" width="13.375" style="6" customWidth="1"/>
    <col min="21" max="21" width="12.625" style="6" customWidth="1"/>
    <col min="22" max="22" width="13.25390625" style="6" customWidth="1"/>
    <col min="23" max="23" width="14.125" style="6" customWidth="1"/>
    <col min="24" max="24" width="14.00390625" style="6" customWidth="1"/>
    <col min="25" max="25" width="11.375" style="6" customWidth="1"/>
    <col min="26" max="26" width="12.00390625" style="6" customWidth="1"/>
    <col min="27" max="27" width="13.625" style="6" customWidth="1"/>
    <col min="28" max="28" width="12.75390625" style="6" customWidth="1"/>
    <col min="29" max="29" width="13.00390625" style="6" customWidth="1"/>
    <col min="30" max="30" width="14.25390625" style="6" customWidth="1"/>
    <col min="31" max="31" width="13.875" style="6" customWidth="1"/>
    <col min="32" max="32" width="14.25390625" style="6" customWidth="1"/>
    <col min="33" max="33" width="14.625" style="6" customWidth="1"/>
    <col min="34" max="35" width="14.00390625" style="6" customWidth="1"/>
    <col min="36" max="36" width="14.375" style="6" customWidth="1"/>
    <col min="37" max="37" width="13.625" style="6" customWidth="1"/>
    <col min="38" max="38" width="14.25390625" style="6" customWidth="1"/>
    <col min="39" max="16384" width="9.125" style="6" customWidth="1"/>
  </cols>
  <sheetData>
    <row r="2" spans="2:22" ht="22.5" customHeight="1">
      <c r="B2" s="4"/>
      <c r="C2" s="40" t="s">
        <v>5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"/>
      <c r="P2" s="3"/>
      <c r="Q2" s="3"/>
      <c r="R2" s="3"/>
      <c r="S2" s="4"/>
      <c r="T2" s="4"/>
      <c r="U2" s="4"/>
      <c r="V2" s="4"/>
    </row>
    <row r="3" spans="2:22" ht="72.75" customHeight="1">
      <c r="B3" s="4"/>
      <c r="C3" s="40" t="s">
        <v>41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"/>
      <c r="P3" s="3"/>
      <c r="Q3" s="3"/>
      <c r="R3" s="3"/>
      <c r="S3" s="3"/>
      <c r="T3" s="4"/>
      <c r="U3" s="4"/>
      <c r="V3" s="4"/>
    </row>
    <row r="4" spans="1:38" s="5" customFormat="1" ht="36" customHeight="1">
      <c r="A4" s="36" t="s">
        <v>0</v>
      </c>
      <c r="B4" s="36" t="s">
        <v>8</v>
      </c>
      <c r="C4" s="36" t="s">
        <v>31</v>
      </c>
      <c r="D4" s="36"/>
      <c r="E4" s="36"/>
      <c r="F4" s="36"/>
      <c r="G4" s="36" t="s">
        <v>18</v>
      </c>
      <c r="H4" s="36"/>
      <c r="I4" s="36"/>
      <c r="J4" s="36"/>
      <c r="K4" s="36" t="s">
        <v>4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 t="s">
        <v>23</v>
      </c>
      <c r="AF4" s="36"/>
      <c r="AG4" s="36"/>
      <c r="AH4" s="36"/>
      <c r="AI4" s="36" t="s">
        <v>24</v>
      </c>
      <c r="AJ4" s="36"/>
      <c r="AK4" s="36"/>
      <c r="AL4" s="36"/>
    </row>
    <row r="5" spans="1:38" s="5" customFormat="1" ht="24" customHeight="1">
      <c r="A5" s="36"/>
      <c r="B5" s="36"/>
      <c r="C5" s="37" t="s">
        <v>40</v>
      </c>
      <c r="D5" s="39" t="s">
        <v>2</v>
      </c>
      <c r="E5" s="39" t="s">
        <v>6</v>
      </c>
      <c r="F5" s="39" t="s">
        <v>3</v>
      </c>
      <c r="G5" s="37" t="s">
        <v>40</v>
      </c>
      <c r="H5" s="39" t="s">
        <v>2</v>
      </c>
      <c r="I5" s="39" t="s">
        <v>6</v>
      </c>
      <c r="J5" s="39" t="s">
        <v>3</v>
      </c>
      <c r="K5" s="43" t="s">
        <v>19</v>
      </c>
      <c r="L5" s="43"/>
      <c r="M5" s="43"/>
      <c r="N5" s="44"/>
      <c r="O5" s="43" t="s">
        <v>20</v>
      </c>
      <c r="P5" s="43"/>
      <c r="Q5" s="43"/>
      <c r="R5" s="44"/>
      <c r="S5" s="43" t="s">
        <v>21</v>
      </c>
      <c r="T5" s="43"/>
      <c r="U5" s="43"/>
      <c r="V5" s="44"/>
      <c r="W5" s="43" t="s">
        <v>1</v>
      </c>
      <c r="X5" s="43"/>
      <c r="Y5" s="43"/>
      <c r="Z5" s="44"/>
      <c r="AA5" s="41" t="s">
        <v>22</v>
      </c>
      <c r="AB5" s="41"/>
      <c r="AC5" s="41"/>
      <c r="AD5" s="42"/>
      <c r="AE5" s="37" t="s">
        <v>40</v>
      </c>
      <c r="AF5" s="39" t="s">
        <v>2</v>
      </c>
      <c r="AG5" s="39" t="s">
        <v>6</v>
      </c>
      <c r="AH5" s="39" t="s">
        <v>3</v>
      </c>
      <c r="AI5" s="37" t="s">
        <v>40</v>
      </c>
      <c r="AJ5" s="39" t="s">
        <v>2</v>
      </c>
      <c r="AK5" s="39" t="s">
        <v>6</v>
      </c>
      <c r="AL5" s="39" t="s">
        <v>3</v>
      </c>
    </row>
    <row r="6" spans="1:38" s="5" customFormat="1" ht="53.25" customHeight="1">
      <c r="A6" s="36"/>
      <c r="B6" s="36"/>
      <c r="C6" s="38"/>
      <c r="D6" s="39"/>
      <c r="E6" s="39"/>
      <c r="F6" s="39"/>
      <c r="G6" s="38"/>
      <c r="H6" s="39"/>
      <c r="I6" s="39"/>
      <c r="J6" s="39"/>
      <c r="K6" s="7" t="s">
        <v>40</v>
      </c>
      <c r="L6" s="1" t="s">
        <v>2</v>
      </c>
      <c r="M6" s="1" t="s">
        <v>6</v>
      </c>
      <c r="N6" s="1" t="s">
        <v>3</v>
      </c>
      <c r="O6" s="7" t="s">
        <v>40</v>
      </c>
      <c r="P6" s="1" t="s">
        <v>2</v>
      </c>
      <c r="Q6" s="1" t="s">
        <v>6</v>
      </c>
      <c r="R6" s="1" t="s">
        <v>3</v>
      </c>
      <c r="S6" s="7" t="s">
        <v>40</v>
      </c>
      <c r="T6" s="1" t="s">
        <v>2</v>
      </c>
      <c r="U6" s="1" t="s">
        <v>6</v>
      </c>
      <c r="V6" s="1" t="s">
        <v>3</v>
      </c>
      <c r="W6" s="7" t="s">
        <v>40</v>
      </c>
      <c r="X6" s="1" t="s">
        <v>2</v>
      </c>
      <c r="Y6" s="1" t="s">
        <v>6</v>
      </c>
      <c r="Z6" s="1" t="s">
        <v>3</v>
      </c>
      <c r="AA6" s="7" t="s">
        <v>40</v>
      </c>
      <c r="AB6" s="1" t="s">
        <v>2</v>
      </c>
      <c r="AC6" s="1" t="s">
        <v>6</v>
      </c>
      <c r="AD6" s="1" t="s">
        <v>3</v>
      </c>
      <c r="AE6" s="38"/>
      <c r="AF6" s="39"/>
      <c r="AG6" s="39"/>
      <c r="AH6" s="39"/>
      <c r="AI6" s="38"/>
      <c r="AJ6" s="39"/>
      <c r="AK6" s="39"/>
      <c r="AL6" s="39"/>
    </row>
    <row r="7" spans="1:61" ht="34.5" customHeight="1">
      <c r="A7" s="2">
        <v>1</v>
      </c>
      <c r="B7" s="17" t="s">
        <v>34</v>
      </c>
      <c r="C7" s="8">
        <f>G7+AE7</f>
        <v>395070.6004</v>
      </c>
      <c r="D7" s="8">
        <f aca="true" t="shared" si="0" ref="D7:D34">H7+AF7</f>
        <v>391248.2314</v>
      </c>
      <c r="E7" s="8">
        <f aca="true" t="shared" si="1" ref="E7:E14">D7/C7*100</f>
        <v>99.03248457462288</v>
      </c>
      <c r="F7" s="9">
        <f>C7-D7</f>
        <v>3822.369000000006</v>
      </c>
      <c r="G7" s="8">
        <v>379960.99242</v>
      </c>
      <c r="H7" s="8">
        <v>376222.61142</v>
      </c>
      <c r="I7" s="8">
        <f aca="true" t="shared" si="2" ref="I7:I34">H7/G7*100</f>
        <v>99.01611452897046</v>
      </c>
      <c r="J7" s="9">
        <f aca="true" t="shared" si="3" ref="J7:J31">G7-H7</f>
        <v>3738.381000000052</v>
      </c>
      <c r="K7" s="8">
        <v>242938.93733</v>
      </c>
      <c r="L7" s="8">
        <v>242420.19271</v>
      </c>
      <c r="M7" s="8">
        <f aca="true" t="shared" si="4" ref="M7:M34">L7/K7*100</f>
        <v>99.78647119078514</v>
      </c>
      <c r="N7" s="9">
        <f aca="true" t="shared" si="5" ref="N7:N31">K7-L7</f>
        <v>518.7446199999831</v>
      </c>
      <c r="O7" s="8">
        <v>75048.692</v>
      </c>
      <c r="P7" s="8">
        <v>73278.02869</v>
      </c>
      <c r="Q7" s="8">
        <f aca="true" t="shared" si="6" ref="Q7:Q34">P7/O7*100</f>
        <v>97.64064734132876</v>
      </c>
      <c r="R7" s="9">
        <f aca="true" t="shared" si="7" ref="R7:R34">O7-P7</f>
        <v>1770.663309999989</v>
      </c>
      <c r="S7" s="8">
        <v>34661.4</v>
      </c>
      <c r="T7" s="8">
        <v>33701.29339</v>
      </c>
      <c r="U7" s="8">
        <f aca="true" t="shared" si="8" ref="U7:U34">T7/S7*100</f>
        <v>97.23004088121078</v>
      </c>
      <c r="V7" s="9">
        <f aca="true" t="shared" si="9" ref="V7:V34">S7-T7</f>
        <v>960.1066100000025</v>
      </c>
      <c r="W7" s="8">
        <f aca="true" t="shared" si="10" ref="W7:X10">G7-K7-O7-S7</f>
        <v>27311.96309000004</v>
      </c>
      <c r="X7" s="8">
        <f t="shared" si="10"/>
        <v>26823.096629999964</v>
      </c>
      <c r="Y7" s="8">
        <f aca="true" t="shared" si="11" ref="Y7:Y14">X7/W7*100</f>
        <v>98.210064731015</v>
      </c>
      <c r="Z7" s="9">
        <f aca="true" t="shared" si="12" ref="Z7:Z34">W7-X7</f>
        <v>488.8664600000775</v>
      </c>
      <c r="AA7" s="8"/>
      <c r="AB7" s="8"/>
      <c r="AC7" s="8" t="e">
        <f>AB7/AA7*100</f>
        <v>#DIV/0!</v>
      </c>
      <c r="AD7" s="9">
        <f>AA7-AB7</f>
        <v>0</v>
      </c>
      <c r="AE7" s="8">
        <v>15109.60798</v>
      </c>
      <c r="AF7" s="8">
        <v>15025.61998</v>
      </c>
      <c r="AG7" s="8">
        <f>AF7/AE7*100</f>
        <v>99.44414176654237</v>
      </c>
      <c r="AH7" s="9">
        <f>AE7-AF7</f>
        <v>83.9880000000012</v>
      </c>
      <c r="AI7" s="8">
        <v>1200</v>
      </c>
      <c r="AJ7" s="8">
        <v>1200</v>
      </c>
      <c r="AK7" s="8">
        <f aca="true" t="shared" si="13" ref="AK7:AK14">AJ7/AI7*100</f>
        <v>100</v>
      </c>
      <c r="AL7" s="9">
        <f>AI7-AJ7</f>
        <v>0</v>
      </c>
      <c r="AM7" s="10"/>
      <c r="AN7" s="10"/>
      <c r="AO7" s="10"/>
      <c r="AP7" s="10"/>
      <c r="AQ7" s="10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34.5" customHeight="1">
      <c r="A8" s="2"/>
      <c r="B8" s="25" t="s">
        <v>25</v>
      </c>
      <c r="C8" s="8">
        <f>G8+AE8</f>
        <v>230040.092</v>
      </c>
      <c r="D8" s="8">
        <f t="shared" si="0"/>
        <v>226791.64532999994</v>
      </c>
      <c r="E8" s="8">
        <f t="shared" si="1"/>
        <v>98.58787803388634</v>
      </c>
      <c r="F8" s="9">
        <f>C8-D8</f>
        <v>3248.446670000063</v>
      </c>
      <c r="G8" s="8">
        <f>G7-G9-G10</f>
        <v>221109.992</v>
      </c>
      <c r="H8" s="8">
        <f>H7-H9-H10</f>
        <v>217914.24532999995</v>
      </c>
      <c r="I8" s="8">
        <f t="shared" si="2"/>
        <v>98.55468012047142</v>
      </c>
      <c r="J8" s="9">
        <f t="shared" si="3"/>
        <v>3195.7466700000514</v>
      </c>
      <c r="K8" s="8">
        <f>K7-K9-K10</f>
        <v>134572.1</v>
      </c>
      <c r="L8" s="8">
        <f>L7-L9-L10</f>
        <v>134098.64664000002</v>
      </c>
      <c r="M8" s="8">
        <f t="shared" si="4"/>
        <v>99.64817866407674</v>
      </c>
      <c r="N8" s="31">
        <f t="shared" si="5"/>
        <v>473.45335999998497</v>
      </c>
      <c r="O8" s="8">
        <f>O7-O9-O10</f>
        <v>52335.592</v>
      </c>
      <c r="P8" s="8">
        <f>P7-P9-P10</f>
        <v>50615.50495</v>
      </c>
      <c r="Q8" s="8">
        <f t="shared" si="6"/>
        <v>96.71335130784419</v>
      </c>
      <c r="R8" s="31">
        <f t="shared" si="7"/>
        <v>1720.0870499999946</v>
      </c>
      <c r="S8" s="8">
        <f>S7-S9-S10</f>
        <v>21468.000000000004</v>
      </c>
      <c r="T8" s="8">
        <f>T7-T9-T10</f>
        <v>20798.86102</v>
      </c>
      <c r="U8" s="8">
        <f t="shared" si="8"/>
        <v>96.8830865474194</v>
      </c>
      <c r="V8" s="9">
        <f t="shared" si="9"/>
        <v>669.1389800000034</v>
      </c>
      <c r="W8" s="8">
        <f t="shared" si="10"/>
        <v>12734.299999999992</v>
      </c>
      <c r="X8" s="8">
        <f t="shared" si="10"/>
        <v>12401.232719999924</v>
      </c>
      <c r="Y8" s="8">
        <f t="shared" si="11"/>
        <v>97.38448693685504</v>
      </c>
      <c r="Z8" s="9">
        <f t="shared" si="12"/>
        <v>333.0672800000684</v>
      </c>
      <c r="AA8" s="8"/>
      <c r="AB8" s="8"/>
      <c r="AC8" s="8" t="e">
        <f>AB8/AA8*100</f>
        <v>#DIV/0!</v>
      </c>
      <c r="AD8" s="9">
        <f>AA8-AB8</f>
        <v>0</v>
      </c>
      <c r="AE8" s="8">
        <f>AE7-AE9-AE10</f>
        <v>8930.1</v>
      </c>
      <c r="AF8" s="8">
        <f>AF7-AF9-AF10</f>
        <v>8877.4</v>
      </c>
      <c r="AG8" s="8">
        <f>AF8/AE8*100</f>
        <v>99.40986103179135</v>
      </c>
      <c r="AH8" s="9">
        <f>AE8-AF8</f>
        <v>52.70000000000073</v>
      </c>
      <c r="AI8" s="8">
        <f>AI7-AI9-AI10</f>
        <v>1200</v>
      </c>
      <c r="AJ8" s="8">
        <f>AJ7-AJ9-AJ10</f>
        <v>1200</v>
      </c>
      <c r="AK8" s="8">
        <f t="shared" si="13"/>
        <v>100</v>
      </c>
      <c r="AL8" s="9">
        <f>AI8-AJ8</f>
        <v>0</v>
      </c>
      <c r="AM8" s="10"/>
      <c r="AN8" s="10"/>
      <c r="AO8" s="10"/>
      <c r="AP8" s="10"/>
      <c r="AQ8" s="10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34.5" customHeight="1">
      <c r="A9" s="2"/>
      <c r="B9" s="25" t="s">
        <v>33</v>
      </c>
      <c r="C9" s="8">
        <f>G9+AE9</f>
        <v>164889.20798</v>
      </c>
      <c r="D9" s="8">
        <f t="shared" si="0"/>
        <v>164315.28565</v>
      </c>
      <c r="E9" s="8">
        <f t="shared" si="1"/>
        <v>99.65193457047255</v>
      </c>
      <c r="F9" s="9">
        <f>C9-D9</f>
        <v>573.9223300000012</v>
      </c>
      <c r="G9" s="8">
        <v>158709.7</v>
      </c>
      <c r="H9" s="8">
        <v>158167.06567</v>
      </c>
      <c r="I9" s="8">
        <f t="shared" si="2"/>
        <v>99.65809630413264</v>
      </c>
      <c r="J9" s="9">
        <f t="shared" si="3"/>
        <v>542.6343300000008</v>
      </c>
      <c r="K9" s="8">
        <v>108245.4</v>
      </c>
      <c r="L9" s="8">
        <v>108200.10874</v>
      </c>
      <c r="M9" s="8">
        <f t="shared" si="4"/>
        <v>99.95815872083249</v>
      </c>
      <c r="N9" s="9">
        <f t="shared" si="5"/>
        <v>45.29125999999815</v>
      </c>
      <c r="O9" s="8">
        <v>22713.1</v>
      </c>
      <c r="P9" s="8">
        <v>22662.52374</v>
      </c>
      <c r="Q9" s="8">
        <f t="shared" si="6"/>
        <v>99.77732559624182</v>
      </c>
      <c r="R9" s="9">
        <f t="shared" si="7"/>
        <v>50.576259999998</v>
      </c>
      <c r="S9" s="8">
        <v>13175.8</v>
      </c>
      <c r="T9" s="8">
        <v>12884.83237</v>
      </c>
      <c r="U9" s="8">
        <f t="shared" si="8"/>
        <v>97.79165113313803</v>
      </c>
      <c r="V9" s="9">
        <f t="shared" si="9"/>
        <v>290.9676299999992</v>
      </c>
      <c r="W9" s="8">
        <f t="shared" si="10"/>
        <v>14575.40000000002</v>
      </c>
      <c r="X9" s="8">
        <f t="shared" si="10"/>
        <v>14419.600820000014</v>
      </c>
      <c r="Y9" s="8">
        <f t="shared" si="11"/>
        <v>98.93108127392726</v>
      </c>
      <c r="Z9" s="9">
        <f t="shared" si="12"/>
        <v>155.79918000000544</v>
      </c>
      <c r="AA9" s="8"/>
      <c r="AB9" s="8"/>
      <c r="AC9" s="8" t="e">
        <f>AB9/AA9*100</f>
        <v>#DIV/0!</v>
      </c>
      <c r="AD9" s="9">
        <f>AA9-AB9</f>
        <v>0</v>
      </c>
      <c r="AE9" s="8">
        <v>6179.50798</v>
      </c>
      <c r="AF9" s="8">
        <v>6148.21998</v>
      </c>
      <c r="AG9" s="8">
        <f>AF9/AE9*100</f>
        <v>99.4936813723477</v>
      </c>
      <c r="AH9" s="9">
        <f>AE9-AF9</f>
        <v>31.288000000000466</v>
      </c>
      <c r="AI9" s="8"/>
      <c r="AJ9" s="8"/>
      <c r="AK9" s="8" t="e">
        <f t="shared" si="13"/>
        <v>#DIV/0!</v>
      </c>
      <c r="AL9" s="9">
        <f>AI9-AJ9</f>
        <v>0</v>
      </c>
      <c r="AM9" s="10"/>
      <c r="AN9" s="10"/>
      <c r="AO9" s="10"/>
      <c r="AP9" s="10"/>
      <c r="AQ9" s="10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34.5" customHeight="1">
      <c r="A10" s="2"/>
      <c r="B10" s="25" t="s">
        <v>38</v>
      </c>
      <c r="C10" s="8">
        <f>G10+AE10</f>
        <v>141.30042</v>
      </c>
      <c r="D10" s="8">
        <f t="shared" si="0"/>
        <v>141.30042</v>
      </c>
      <c r="E10" s="8">
        <f t="shared" si="1"/>
        <v>100</v>
      </c>
      <c r="F10" s="9">
        <f>C10-D10</f>
        <v>0</v>
      </c>
      <c r="G10" s="8">
        <v>141.30042</v>
      </c>
      <c r="H10" s="8">
        <v>141.30042</v>
      </c>
      <c r="I10" s="8">
        <f t="shared" si="2"/>
        <v>100</v>
      </c>
      <c r="J10" s="9">
        <f t="shared" si="3"/>
        <v>0</v>
      </c>
      <c r="K10" s="8">
        <v>121.43733</v>
      </c>
      <c r="L10" s="8">
        <v>121.43733</v>
      </c>
      <c r="M10" s="8">
        <f t="shared" si="4"/>
        <v>100</v>
      </c>
      <c r="N10" s="9">
        <f t="shared" si="5"/>
        <v>0</v>
      </c>
      <c r="O10" s="8"/>
      <c r="P10" s="8"/>
      <c r="Q10" s="8" t="e">
        <f t="shared" si="6"/>
        <v>#DIV/0!</v>
      </c>
      <c r="R10" s="31">
        <f t="shared" si="7"/>
        <v>0</v>
      </c>
      <c r="S10" s="8">
        <v>17.6</v>
      </c>
      <c r="T10" s="8">
        <v>17.6</v>
      </c>
      <c r="U10" s="8">
        <f t="shared" si="8"/>
        <v>100</v>
      </c>
      <c r="V10" s="9">
        <f t="shared" si="9"/>
        <v>0</v>
      </c>
      <c r="W10" s="8">
        <f t="shared" si="10"/>
        <v>2.2630899999999983</v>
      </c>
      <c r="X10" s="8">
        <f t="shared" si="10"/>
        <v>2.2630899999999983</v>
      </c>
      <c r="Y10" s="8">
        <f t="shared" si="11"/>
        <v>100</v>
      </c>
      <c r="Z10" s="9">
        <f t="shared" si="12"/>
        <v>0</v>
      </c>
      <c r="AA10" s="8"/>
      <c r="AB10" s="8"/>
      <c r="AC10" s="8" t="e">
        <f>AB10/AA10*100</f>
        <v>#DIV/0!</v>
      </c>
      <c r="AD10" s="9">
        <f>AA10-AB10</f>
        <v>0</v>
      </c>
      <c r="AE10" s="8"/>
      <c r="AF10" s="8"/>
      <c r="AG10" s="8" t="e">
        <f>AF10/AE10*100</f>
        <v>#DIV/0!</v>
      </c>
      <c r="AH10" s="9">
        <f>AE10-AF10</f>
        <v>0</v>
      </c>
      <c r="AI10" s="8"/>
      <c r="AJ10" s="8"/>
      <c r="AK10" s="8" t="e">
        <f t="shared" si="13"/>
        <v>#DIV/0!</v>
      </c>
      <c r="AL10" s="9">
        <f>AI10-AJ10</f>
        <v>0</v>
      </c>
      <c r="AM10" s="10"/>
      <c r="AN10" s="10"/>
      <c r="AO10" s="10"/>
      <c r="AP10" s="10"/>
      <c r="AQ10" s="10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38.25" customHeight="1">
      <c r="A11" s="2">
        <v>2</v>
      </c>
      <c r="B11" s="17" t="s">
        <v>27</v>
      </c>
      <c r="C11" s="8">
        <f>C12+C13+C14</f>
        <v>936729.3</v>
      </c>
      <c r="D11" s="8">
        <f aca="true" t="shared" si="14" ref="D11:AL11">D12+D13+D14</f>
        <v>933635.2</v>
      </c>
      <c r="E11" s="8">
        <f t="shared" si="1"/>
        <v>99.6696911263478</v>
      </c>
      <c r="F11" s="8">
        <f t="shared" si="14"/>
        <v>3094.100000000006</v>
      </c>
      <c r="G11" s="8">
        <f t="shared" si="14"/>
        <v>900584.8</v>
      </c>
      <c r="H11" s="8">
        <f t="shared" si="14"/>
        <v>898002.2</v>
      </c>
      <c r="I11" s="8">
        <f>H11/G11*100</f>
        <v>99.71323078071049</v>
      </c>
      <c r="J11" s="8">
        <f t="shared" si="14"/>
        <v>2582.600000000006</v>
      </c>
      <c r="K11" s="8">
        <f t="shared" si="14"/>
        <v>544652.2</v>
      </c>
      <c r="L11" s="8">
        <f t="shared" si="14"/>
        <v>544652.2</v>
      </c>
      <c r="M11" s="8">
        <f>L11/K11*100</f>
        <v>100</v>
      </c>
      <c r="N11" s="8">
        <f t="shared" si="14"/>
        <v>0</v>
      </c>
      <c r="O11" s="8">
        <f t="shared" si="14"/>
        <v>220842.6</v>
      </c>
      <c r="P11" s="8">
        <f t="shared" si="14"/>
        <v>220323.90000000002</v>
      </c>
      <c r="Q11" s="8">
        <f>P11/O11*100</f>
        <v>99.7651268369418</v>
      </c>
      <c r="R11" s="8">
        <f t="shared" si="14"/>
        <v>518.6999999999971</v>
      </c>
      <c r="S11" s="8">
        <f t="shared" si="14"/>
        <v>86592</v>
      </c>
      <c r="T11" s="8">
        <f t="shared" si="14"/>
        <v>86592</v>
      </c>
      <c r="U11" s="8">
        <f>T11/S11*100</f>
        <v>100</v>
      </c>
      <c r="V11" s="8">
        <f t="shared" si="14"/>
        <v>0</v>
      </c>
      <c r="W11" s="8">
        <f t="shared" si="14"/>
        <v>48498</v>
      </c>
      <c r="X11" s="8">
        <f t="shared" si="14"/>
        <v>46434.09999999999</v>
      </c>
      <c r="Y11" s="8">
        <f t="shared" si="11"/>
        <v>95.74436059218935</v>
      </c>
      <c r="Z11" s="8">
        <f t="shared" si="14"/>
        <v>2063.9000000000087</v>
      </c>
      <c r="AA11" s="8">
        <f t="shared" si="14"/>
        <v>0</v>
      </c>
      <c r="AB11" s="8">
        <f t="shared" si="14"/>
        <v>0</v>
      </c>
      <c r="AC11" s="8" t="e">
        <f>AB11/AA11*100</f>
        <v>#DIV/0!</v>
      </c>
      <c r="AD11" s="8">
        <f t="shared" si="14"/>
        <v>0</v>
      </c>
      <c r="AE11" s="8">
        <f t="shared" si="14"/>
        <v>36144.5</v>
      </c>
      <c r="AF11" s="8">
        <f t="shared" si="14"/>
        <v>35633</v>
      </c>
      <c r="AG11" s="8">
        <f>AF11/AE11*100</f>
        <v>98.58484693383502</v>
      </c>
      <c r="AH11" s="8">
        <f t="shared" si="14"/>
        <v>511.5</v>
      </c>
      <c r="AI11" s="8">
        <f t="shared" si="14"/>
        <v>0</v>
      </c>
      <c r="AJ11" s="8">
        <f t="shared" si="14"/>
        <v>0</v>
      </c>
      <c r="AK11" s="8" t="e">
        <f t="shared" si="13"/>
        <v>#DIV/0!</v>
      </c>
      <c r="AL11" s="8">
        <f t="shared" si="14"/>
        <v>0</v>
      </c>
      <c r="AM11" s="10"/>
      <c r="AN11" s="10"/>
      <c r="AO11" s="10"/>
      <c r="AP11" s="10"/>
      <c r="AQ11" s="10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32.25" customHeight="1">
      <c r="A12" s="2"/>
      <c r="B12" s="25" t="s">
        <v>25</v>
      </c>
      <c r="C12" s="8">
        <f aca="true" t="shared" si="15" ref="C12:D14">G12+AE12</f>
        <v>125175.3</v>
      </c>
      <c r="D12" s="8">
        <f t="shared" si="15"/>
        <v>122091.2</v>
      </c>
      <c r="E12" s="8">
        <f t="shared" si="1"/>
        <v>97.53617526780442</v>
      </c>
      <c r="F12" s="9">
        <f>C12-D12</f>
        <v>3084.100000000006</v>
      </c>
      <c r="G12" s="8">
        <v>89030.8</v>
      </c>
      <c r="H12" s="8">
        <v>86458.2</v>
      </c>
      <c r="I12" s="8">
        <f>H12/G12*100</f>
        <v>97.11043818543695</v>
      </c>
      <c r="J12" s="9">
        <f t="shared" si="3"/>
        <v>2572.600000000006</v>
      </c>
      <c r="K12" s="8">
        <v>27545.2</v>
      </c>
      <c r="L12" s="8">
        <v>27545.2</v>
      </c>
      <c r="M12" s="8">
        <f t="shared" si="4"/>
        <v>100</v>
      </c>
      <c r="N12" s="9">
        <f t="shared" si="5"/>
        <v>0</v>
      </c>
      <c r="O12" s="8">
        <v>40945.5</v>
      </c>
      <c r="P12" s="8">
        <v>40426.8</v>
      </c>
      <c r="Q12" s="8">
        <f t="shared" si="6"/>
        <v>98.73319412389641</v>
      </c>
      <c r="R12" s="9">
        <f t="shared" si="7"/>
        <v>518.6999999999971</v>
      </c>
      <c r="S12" s="8">
        <v>4795.7</v>
      </c>
      <c r="T12" s="8">
        <v>4795.7</v>
      </c>
      <c r="U12" s="8">
        <f t="shared" si="8"/>
        <v>100</v>
      </c>
      <c r="V12" s="9">
        <f t="shared" si="9"/>
        <v>0</v>
      </c>
      <c r="W12" s="8">
        <f aca="true" t="shared" si="16" ref="W12:X14">G12-K12-O12-S12</f>
        <v>15744.400000000005</v>
      </c>
      <c r="X12" s="8">
        <f t="shared" si="16"/>
        <v>13690.499999999996</v>
      </c>
      <c r="Y12" s="8">
        <f t="shared" si="11"/>
        <v>86.9547267599908</v>
      </c>
      <c r="Z12" s="9">
        <f>W12-X12</f>
        <v>2053.9000000000087</v>
      </c>
      <c r="AA12" s="8"/>
      <c r="AB12" s="8"/>
      <c r="AC12" s="8"/>
      <c r="AD12" s="9"/>
      <c r="AE12" s="8">
        <v>36144.5</v>
      </c>
      <c r="AF12" s="8">
        <v>35633</v>
      </c>
      <c r="AG12" s="8">
        <f aca="true" t="shared" si="17" ref="AG12:AG34">AF12/AE12*100</f>
        <v>98.58484693383502</v>
      </c>
      <c r="AH12" s="9">
        <f>AE12-AF12</f>
        <v>511.5</v>
      </c>
      <c r="AI12" s="8"/>
      <c r="AJ12" s="8"/>
      <c r="AK12" s="8" t="e">
        <f t="shared" si="13"/>
        <v>#DIV/0!</v>
      </c>
      <c r="AL12" s="9">
        <f>AI12-AJ12</f>
        <v>0</v>
      </c>
      <c r="AM12" s="10"/>
      <c r="AN12" s="10"/>
      <c r="AO12" s="10"/>
      <c r="AP12" s="10"/>
      <c r="AQ12" s="10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25.5" customHeight="1">
      <c r="A13" s="2"/>
      <c r="B13" s="18" t="s">
        <v>28</v>
      </c>
      <c r="C13" s="8">
        <f t="shared" si="15"/>
        <v>811554</v>
      </c>
      <c r="D13" s="8">
        <f t="shared" si="15"/>
        <v>811544</v>
      </c>
      <c r="E13" s="8">
        <f t="shared" si="1"/>
        <v>99.99876779610476</v>
      </c>
      <c r="F13" s="9">
        <f>C13-D13</f>
        <v>10</v>
      </c>
      <c r="G13" s="8">
        <v>811554</v>
      </c>
      <c r="H13" s="8">
        <v>811544</v>
      </c>
      <c r="I13" s="8">
        <f>H13/G13*100</f>
        <v>99.99876779610476</v>
      </c>
      <c r="J13" s="9">
        <f t="shared" si="3"/>
        <v>10</v>
      </c>
      <c r="K13" s="8">
        <v>517107</v>
      </c>
      <c r="L13" s="8">
        <v>517107</v>
      </c>
      <c r="M13" s="8">
        <f t="shared" si="4"/>
        <v>100</v>
      </c>
      <c r="N13" s="9">
        <f t="shared" si="5"/>
        <v>0</v>
      </c>
      <c r="O13" s="8">
        <v>179897.1</v>
      </c>
      <c r="P13" s="8">
        <v>179897.1</v>
      </c>
      <c r="Q13" s="8">
        <f t="shared" si="6"/>
        <v>100</v>
      </c>
      <c r="R13" s="9">
        <f t="shared" si="7"/>
        <v>0</v>
      </c>
      <c r="S13" s="8">
        <v>81796.3</v>
      </c>
      <c r="T13" s="8">
        <v>81796.3</v>
      </c>
      <c r="U13" s="8">
        <f t="shared" si="8"/>
        <v>100</v>
      </c>
      <c r="V13" s="9">
        <f t="shared" si="9"/>
        <v>0</v>
      </c>
      <c r="W13" s="8">
        <f t="shared" si="16"/>
        <v>32753.59999999999</v>
      </c>
      <c r="X13" s="8">
        <f t="shared" si="16"/>
        <v>32743.59999999999</v>
      </c>
      <c r="Y13" s="8">
        <f t="shared" si="11"/>
        <v>99.96946900493381</v>
      </c>
      <c r="Z13" s="9">
        <f>W13-X13</f>
        <v>10</v>
      </c>
      <c r="AA13" s="8"/>
      <c r="AB13" s="8"/>
      <c r="AC13" s="8"/>
      <c r="AD13" s="9"/>
      <c r="AE13" s="8"/>
      <c r="AF13" s="8"/>
      <c r="AG13" s="8" t="e">
        <f t="shared" si="17"/>
        <v>#DIV/0!</v>
      </c>
      <c r="AH13" s="9">
        <f>AE13-AF13</f>
        <v>0</v>
      </c>
      <c r="AI13" s="8"/>
      <c r="AJ13" s="8">
        <f>AI13-AL13</f>
        <v>0</v>
      </c>
      <c r="AK13" s="8" t="e">
        <f t="shared" si="13"/>
        <v>#DIV/0!</v>
      </c>
      <c r="AL13" s="9">
        <v>0</v>
      </c>
      <c r="AM13" s="10"/>
      <c r="AN13" s="10"/>
      <c r="AO13" s="10"/>
      <c r="AP13" s="10"/>
      <c r="AQ13" s="10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39.75" customHeight="1" hidden="1">
      <c r="A14" s="2"/>
      <c r="B14" s="18" t="s">
        <v>32</v>
      </c>
      <c r="C14" s="8">
        <f t="shared" si="15"/>
        <v>0</v>
      </c>
      <c r="D14" s="8">
        <f t="shared" si="15"/>
        <v>0</v>
      </c>
      <c r="E14" s="8" t="e">
        <f t="shared" si="1"/>
        <v>#DIV/0!</v>
      </c>
      <c r="F14" s="9">
        <f>C14-D14</f>
        <v>0</v>
      </c>
      <c r="G14" s="8"/>
      <c r="H14" s="8"/>
      <c r="I14" s="8" t="e">
        <f>H14/G14*100</f>
        <v>#DIV/0!</v>
      </c>
      <c r="J14" s="9">
        <f t="shared" si="3"/>
        <v>0</v>
      </c>
      <c r="K14" s="8"/>
      <c r="L14" s="8"/>
      <c r="M14" s="8" t="e">
        <f t="shared" si="4"/>
        <v>#DIV/0!</v>
      </c>
      <c r="N14" s="9">
        <f t="shared" si="5"/>
        <v>0</v>
      </c>
      <c r="O14" s="8"/>
      <c r="P14" s="8"/>
      <c r="Q14" s="8" t="e">
        <f t="shared" si="6"/>
        <v>#DIV/0!</v>
      </c>
      <c r="R14" s="9">
        <f t="shared" si="7"/>
        <v>0</v>
      </c>
      <c r="S14" s="8"/>
      <c r="T14" s="8"/>
      <c r="U14" s="8" t="e">
        <f t="shared" si="8"/>
        <v>#DIV/0!</v>
      </c>
      <c r="V14" s="9">
        <f t="shared" si="9"/>
        <v>0</v>
      </c>
      <c r="W14" s="8">
        <f t="shared" si="16"/>
        <v>0</v>
      </c>
      <c r="X14" s="8">
        <f t="shared" si="16"/>
        <v>0</v>
      </c>
      <c r="Y14" s="8" t="e">
        <f t="shared" si="11"/>
        <v>#DIV/0!</v>
      </c>
      <c r="Z14" s="9">
        <f>W14-X14</f>
        <v>0</v>
      </c>
      <c r="AA14" s="8"/>
      <c r="AB14" s="8"/>
      <c r="AC14" s="8"/>
      <c r="AD14" s="9"/>
      <c r="AE14" s="8"/>
      <c r="AF14" s="8"/>
      <c r="AG14" s="8" t="e">
        <f t="shared" si="17"/>
        <v>#DIV/0!</v>
      </c>
      <c r="AH14" s="9">
        <f>AE14-AF14</f>
        <v>0</v>
      </c>
      <c r="AI14" s="8"/>
      <c r="AJ14" s="8"/>
      <c r="AK14" s="8" t="e">
        <f t="shared" si="13"/>
        <v>#DIV/0!</v>
      </c>
      <c r="AL14" s="9">
        <f>AI14-AJ14</f>
        <v>0</v>
      </c>
      <c r="AM14" s="10"/>
      <c r="AN14" s="10"/>
      <c r="AO14" s="10"/>
      <c r="AP14" s="10"/>
      <c r="AQ14" s="10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30" customHeight="1" hidden="1">
      <c r="A15" s="2">
        <v>3</v>
      </c>
      <c r="B15" s="17" t="s">
        <v>30</v>
      </c>
      <c r="C15" s="8">
        <f aca="true" t="shared" si="18" ref="C15:C33">G15+AE15</f>
        <v>0</v>
      </c>
      <c r="D15" s="8">
        <f t="shared" si="0"/>
        <v>0</v>
      </c>
      <c r="E15" s="8" t="e">
        <f aca="true" t="shared" si="19" ref="E15:E34">D15/C15*100</f>
        <v>#DIV/0!</v>
      </c>
      <c r="F15" s="9">
        <f aca="true" t="shared" si="20" ref="F15:F34">C15-D15</f>
        <v>0</v>
      </c>
      <c r="G15" s="8">
        <f>G16+G17</f>
        <v>0</v>
      </c>
      <c r="H15" s="8">
        <f>H16+H17</f>
        <v>0</v>
      </c>
      <c r="I15" s="8" t="e">
        <f t="shared" si="2"/>
        <v>#DIV/0!</v>
      </c>
      <c r="J15" s="9">
        <f t="shared" si="3"/>
        <v>0</v>
      </c>
      <c r="K15" s="8">
        <f>K16+K17</f>
        <v>0</v>
      </c>
      <c r="L15" s="8">
        <f>L16+L17</f>
        <v>0</v>
      </c>
      <c r="M15" s="8" t="e">
        <f t="shared" si="4"/>
        <v>#DIV/0!</v>
      </c>
      <c r="N15" s="9">
        <f t="shared" si="5"/>
        <v>0</v>
      </c>
      <c r="O15" s="8">
        <f>O16+O17</f>
        <v>0</v>
      </c>
      <c r="P15" s="8">
        <f>P16+P17</f>
        <v>0</v>
      </c>
      <c r="Q15" s="8" t="e">
        <f t="shared" si="6"/>
        <v>#DIV/0!</v>
      </c>
      <c r="R15" s="9">
        <f t="shared" si="7"/>
        <v>0</v>
      </c>
      <c r="S15" s="8">
        <f>S16+S17</f>
        <v>0</v>
      </c>
      <c r="T15" s="8">
        <f>T16+T17</f>
        <v>0</v>
      </c>
      <c r="U15" s="8" t="e">
        <f t="shared" si="8"/>
        <v>#DIV/0!</v>
      </c>
      <c r="V15" s="9">
        <f t="shared" si="9"/>
        <v>0</v>
      </c>
      <c r="W15" s="8">
        <f aca="true" t="shared" si="21" ref="W15:W26">G15-K15-O15-S15</f>
        <v>0</v>
      </c>
      <c r="X15" s="8">
        <f aca="true" t="shared" si="22" ref="X15:X26">H15-L15-P15-T15</f>
        <v>0</v>
      </c>
      <c r="Y15" s="8" t="e">
        <f aca="true" t="shared" si="23" ref="Y15:Y34">X15/W15*100</f>
        <v>#DIV/0!</v>
      </c>
      <c r="Z15" s="9">
        <f t="shared" si="12"/>
        <v>0</v>
      </c>
      <c r="AA15" s="8">
        <f>AA16+AA17</f>
        <v>0</v>
      </c>
      <c r="AB15" s="8">
        <f>AB16+AB17</f>
        <v>0</v>
      </c>
      <c r="AC15" s="8" t="e">
        <f aca="true" t="shared" si="24" ref="AC15:AC34">AB15/AA15*100</f>
        <v>#DIV/0!</v>
      </c>
      <c r="AD15" s="9">
        <f aca="true" t="shared" si="25" ref="AD15:AD34">AA15-AB15</f>
        <v>0</v>
      </c>
      <c r="AE15" s="8">
        <f>AE16+AE17</f>
        <v>0</v>
      </c>
      <c r="AF15" s="8">
        <f>AF16+AF17</f>
        <v>0</v>
      </c>
      <c r="AG15" s="8" t="e">
        <f t="shared" si="17"/>
        <v>#DIV/0!</v>
      </c>
      <c r="AH15" s="9">
        <f aca="true" t="shared" si="26" ref="AH15:AH34">AE15-AF15</f>
        <v>0</v>
      </c>
      <c r="AI15" s="8">
        <f>AI16+AI17</f>
        <v>0</v>
      </c>
      <c r="AJ15" s="8">
        <f>AJ16+AJ17</f>
        <v>0</v>
      </c>
      <c r="AK15" s="8" t="e">
        <f aca="true" t="shared" si="27" ref="AK15:AK34">AJ15/AI15*100</f>
        <v>#DIV/0!</v>
      </c>
      <c r="AL15" s="9">
        <f aca="true" t="shared" si="28" ref="AL15:AL34">AI15-AJ15</f>
        <v>0</v>
      </c>
      <c r="AM15" s="10"/>
      <c r="AN15" s="10"/>
      <c r="AO15" s="10"/>
      <c r="AP15" s="10"/>
      <c r="AQ15" s="10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43" s="30" customFormat="1" ht="31.5" customHeight="1" hidden="1">
      <c r="A16" s="27"/>
      <c r="B16" s="18" t="s">
        <v>15</v>
      </c>
      <c r="C16" s="8">
        <f t="shared" si="18"/>
        <v>0</v>
      </c>
      <c r="D16" s="8">
        <f t="shared" si="0"/>
        <v>0</v>
      </c>
      <c r="E16" s="8" t="e">
        <f t="shared" si="19"/>
        <v>#DIV/0!</v>
      </c>
      <c r="F16" s="9">
        <f t="shared" si="20"/>
        <v>0</v>
      </c>
      <c r="G16" s="28"/>
      <c r="H16" s="28"/>
      <c r="I16" s="8" t="e">
        <f t="shared" si="2"/>
        <v>#DIV/0!</v>
      </c>
      <c r="J16" s="9">
        <f t="shared" si="3"/>
        <v>0</v>
      </c>
      <c r="K16" s="28"/>
      <c r="L16" s="28"/>
      <c r="M16" s="28" t="e">
        <f t="shared" si="4"/>
        <v>#DIV/0!</v>
      </c>
      <c r="N16" s="28">
        <f t="shared" si="5"/>
        <v>0</v>
      </c>
      <c r="O16" s="28"/>
      <c r="P16" s="28"/>
      <c r="Q16" s="28" t="e">
        <f t="shared" si="6"/>
        <v>#DIV/0!</v>
      </c>
      <c r="R16" s="28">
        <f t="shared" si="7"/>
        <v>0</v>
      </c>
      <c r="S16" s="28"/>
      <c r="T16" s="28"/>
      <c r="U16" s="28" t="e">
        <f t="shared" si="8"/>
        <v>#DIV/0!</v>
      </c>
      <c r="V16" s="28">
        <f t="shared" si="9"/>
        <v>0</v>
      </c>
      <c r="W16" s="8">
        <f t="shared" si="21"/>
        <v>0</v>
      </c>
      <c r="X16" s="8">
        <f t="shared" si="22"/>
        <v>0</v>
      </c>
      <c r="Y16" s="8" t="e">
        <f t="shared" si="23"/>
        <v>#DIV/0!</v>
      </c>
      <c r="Z16" s="9">
        <f t="shared" si="12"/>
        <v>0</v>
      </c>
      <c r="AA16" s="28"/>
      <c r="AB16" s="28"/>
      <c r="AC16" s="8" t="e">
        <f t="shared" si="24"/>
        <v>#DIV/0!</v>
      </c>
      <c r="AD16" s="9">
        <f t="shared" si="25"/>
        <v>0</v>
      </c>
      <c r="AE16" s="28"/>
      <c r="AF16" s="28"/>
      <c r="AG16" s="8" t="e">
        <f t="shared" si="17"/>
        <v>#DIV/0!</v>
      </c>
      <c r="AH16" s="9">
        <f t="shared" si="26"/>
        <v>0</v>
      </c>
      <c r="AI16" s="28"/>
      <c r="AJ16" s="28"/>
      <c r="AK16" s="8" t="e">
        <f t="shared" si="27"/>
        <v>#DIV/0!</v>
      </c>
      <c r="AL16" s="9">
        <f t="shared" si="28"/>
        <v>0</v>
      </c>
      <c r="AM16" s="29"/>
      <c r="AN16" s="10"/>
      <c r="AO16" s="29"/>
      <c r="AP16" s="29"/>
      <c r="AQ16" s="29"/>
    </row>
    <row r="17" spans="1:43" s="30" customFormat="1" ht="27.75" customHeight="1" hidden="1">
      <c r="A17" s="27"/>
      <c r="B17" s="18" t="s">
        <v>16</v>
      </c>
      <c r="C17" s="8">
        <f t="shared" si="18"/>
        <v>0</v>
      </c>
      <c r="D17" s="8">
        <f t="shared" si="0"/>
        <v>0</v>
      </c>
      <c r="E17" s="8" t="e">
        <f t="shared" si="19"/>
        <v>#DIV/0!</v>
      </c>
      <c r="F17" s="9">
        <f t="shared" si="20"/>
        <v>0</v>
      </c>
      <c r="G17" s="28"/>
      <c r="H17" s="28"/>
      <c r="I17" s="8" t="e">
        <f t="shared" si="2"/>
        <v>#DIV/0!</v>
      </c>
      <c r="J17" s="9">
        <f t="shared" si="3"/>
        <v>0</v>
      </c>
      <c r="K17" s="28"/>
      <c r="L17" s="28"/>
      <c r="M17" s="28" t="e">
        <f t="shared" si="4"/>
        <v>#DIV/0!</v>
      </c>
      <c r="N17" s="28">
        <f t="shared" si="5"/>
        <v>0</v>
      </c>
      <c r="O17" s="28"/>
      <c r="P17" s="28"/>
      <c r="Q17" s="28" t="e">
        <f t="shared" si="6"/>
        <v>#DIV/0!</v>
      </c>
      <c r="R17" s="28">
        <f t="shared" si="7"/>
        <v>0</v>
      </c>
      <c r="S17" s="28"/>
      <c r="T17" s="28"/>
      <c r="U17" s="28" t="e">
        <f t="shared" si="8"/>
        <v>#DIV/0!</v>
      </c>
      <c r="V17" s="28">
        <f t="shared" si="9"/>
        <v>0</v>
      </c>
      <c r="W17" s="8">
        <f t="shared" si="21"/>
        <v>0</v>
      </c>
      <c r="X17" s="8">
        <f t="shared" si="22"/>
        <v>0</v>
      </c>
      <c r="Y17" s="8" t="e">
        <f t="shared" si="23"/>
        <v>#DIV/0!</v>
      </c>
      <c r="Z17" s="9">
        <f t="shared" si="12"/>
        <v>0</v>
      </c>
      <c r="AA17" s="28"/>
      <c r="AB17" s="28"/>
      <c r="AC17" s="8" t="e">
        <f t="shared" si="24"/>
        <v>#DIV/0!</v>
      </c>
      <c r="AD17" s="9">
        <f t="shared" si="25"/>
        <v>0</v>
      </c>
      <c r="AE17" s="28"/>
      <c r="AF17" s="28"/>
      <c r="AG17" s="8" t="e">
        <f t="shared" si="17"/>
        <v>#DIV/0!</v>
      </c>
      <c r="AH17" s="9">
        <f t="shared" si="26"/>
        <v>0</v>
      </c>
      <c r="AI17" s="28"/>
      <c r="AJ17" s="28"/>
      <c r="AK17" s="8" t="e">
        <f t="shared" si="27"/>
        <v>#DIV/0!</v>
      </c>
      <c r="AL17" s="9">
        <f t="shared" si="28"/>
        <v>0</v>
      </c>
      <c r="AM17" s="29"/>
      <c r="AN17" s="10"/>
      <c r="AO17" s="29"/>
      <c r="AP17" s="29"/>
      <c r="AQ17" s="29"/>
    </row>
    <row r="18" spans="1:43" s="30" customFormat="1" ht="27.75" customHeight="1">
      <c r="A18" s="27">
        <v>3</v>
      </c>
      <c r="B18" s="17" t="s">
        <v>29</v>
      </c>
      <c r="C18" s="8">
        <f t="shared" si="18"/>
        <v>103303.6</v>
      </c>
      <c r="D18" s="8">
        <f t="shared" si="0"/>
        <v>101700.67800000001</v>
      </c>
      <c r="E18" s="8">
        <f t="shared" si="19"/>
        <v>98.44833868325983</v>
      </c>
      <c r="F18" s="9">
        <f t="shared" si="20"/>
        <v>1602.9219999999914</v>
      </c>
      <c r="G18" s="28">
        <f>G19+G20</f>
        <v>96217.172</v>
      </c>
      <c r="H18" s="28">
        <f>H19+H20</f>
        <v>94741.28700000001</v>
      </c>
      <c r="I18" s="8">
        <f>H18/G18*100</f>
        <v>98.46608981606735</v>
      </c>
      <c r="J18" s="9">
        <f>G18-H18</f>
        <v>1475.8849999999948</v>
      </c>
      <c r="K18" s="28">
        <f>K19+K20</f>
        <v>48658.55</v>
      </c>
      <c r="L18" s="28">
        <f>L19+L20</f>
        <v>48442.088</v>
      </c>
      <c r="M18" s="28">
        <f>L18/K18*100</f>
        <v>99.55514087452256</v>
      </c>
      <c r="N18" s="28">
        <f>K18-L18</f>
        <v>216.46199999999953</v>
      </c>
      <c r="O18" s="28">
        <f>O19+O20</f>
        <v>6641.522</v>
      </c>
      <c r="P18" s="28">
        <f>P19+P20</f>
        <v>6512.974</v>
      </c>
      <c r="Q18" s="28">
        <f>P18/O18*100</f>
        <v>98.06447979845584</v>
      </c>
      <c r="R18" s="28">
        <f>O18-P18</f>
        <v>128.54799999999977</v>
      </c>
      <c r="S18" s="28">
        <f>S19+S20</f>
        <v>4146.947</v>
      </c>
      <c r="T18" s="28">
        <f>T19+T20</f>
        <v>3426.432</v>
      </c>
      <c r="U18" s="28">
        <f>T18/S18*100</f>
        <v>82.62541093483952</v>
      </c>
      <c r="V18" s="28">
        <f>S18-T18</f>
        <v>720.5150000000003</v>
      </c>
      <c r="W18" s="8">
        <f aca="true" t="shared" si="29" ref="W18:X20">G18-K18-O18-S18</f>
        <v>36770.153000000006</v>
      </c>
      <c r="X18" s="8">
        <f t="shared" si="29"/>
        <v>36359.793000000005</v>
      </c>
      <c r="Y18" s="8">
        <f>X18/W18*100</f>
        <v>98.88398615039758</v>
      </c>
      <c r="Z18" s="9">
        <f>W18-X18</f>
        <v>410.3600000000006</v>
      </c>
      <c r="AA18" s="28">
        <f>AA19+AA20</f>
        <v>0</v>
      </c>
      <c r="AB18" s="28">
        <f>AB19+AB20</f>
        <v>0</v>
      </c>
      <c r="AC18" s="8" t="e">
        <f>AB18/AA18*100</f>
        <v>#DIV/0!</v>
      </c>
      <c r="AD18" s="9">
        <f>AA18-AB18</f>
        <v>0</v>
      </c>
      <c r="AE18" s="28">
        <f>AE19+AE20</f>
        <v>7086.428</v>
      </c>
      <c r="AF18" s="28">
        <f>AF19+AF20</f>
        <v>6959.391</v>
      </c>
      <c r="AG18" s="8">
        <f>AF18/AE18*100</f>
        <v>98.20731968207396</v>
      </c>
      <c r="AH18" s="9">
        <f>AE18-AF18</f>
        <v>127.03700000000026</v>
      </c>
      <c r="AI18" s="28">
        <f>AI19+AI20</f>
        <v>1500</v>
      </c>
      <c r="AJ18" s="28">
        <f>AJ19+AJ20</f>
        <v>1386.3</v>
      </c>
      <c r="AK18" s="8">
        <f>AJ18/AI18*100</f>
        <v>92.42</v>
      </c>
      <c r="AL18" s="9">
        <f>AI18-AJ18</f>
        <v>113.70000000000005</v>
      </c>
      <c r="AM18" s="29"/>
      <c r="AN18" s="10"/>
      <c r="AO18" s="29"/>
      <c r="AP18" s="29"/>
      <c r="AQ18" s="29"/>
    </row>
    <row r="19" spans="1:43" s="30" customFormat="1" ht="27.75" customHeight="1">
      <c r="A19" s="27"/>
      <c r="B19" s="18" t="s">
        <v>15</v>
      </c>
      <c r="C19" s="8">
        <f t="shared" si="18"/>
        <v>77216.8</v>
      </c>
      <c r="D19" s="8">
        <f t="shared" si="0"/>
        <v>75705.57800000001</v>
      </c>
      <c r="E19" s="8">
        <f t="shared" si="19"/>
        <v>98.04288445001606</v>
      </c>
      <c r="F19" s="9">
        <f t="shared" si="20"/>
        <v>1511.2219999999943</v>
      </c>
      <c r="G19" s="28">
        <v>70690.372</v>
      </c>
      <c r="H19" s="28">
        <v>69306.187</v>
      </c>
      <c r="I19" s="8">
        <f>H19/G19*100</f>
        <v>98.04190449018998</v>
      </c>
      <c r="J19" s="9">
        <f>G19-H19</f>
        <v>1384.1849999999977</v>
      </c>
      <c r="K19" s="28">
        <v>48658.55</v>
      </c>
      <c r="L19" s="28">
        <v>48442.088</v>
      </c>
      <c r="M19" s="28">
        <f>L19/K19*100</f>
        <v>99.55514087452256</v>
      </c>
      <c r="N19" s="28">
        <f>K19-L19</f>
        <v>216.46199999999953</v>
      </c>
      <c r="O19" s="28">
        <v>6641.522</v>
      </c>
      <c r="P19" s="28">
        <v>6512.974</v>
      </c>
      <c r="Q19" s="28">
        <f>P19/O19*100</f>
        <v>98.06447979845584</v>
      </c>
      <c r="R19" s="28">
        <f>O19-P19</f>
        <v>128.54799999999977</v>
      </c>
      <c r="S19" s="28">
        <v>4146.947</v>
      </c>
      <c r="T19" s="28">
        <v>3426.432</v>
      </c>
      <c r="U19" s="28">
        <f>T19/S19*100</f>
        <v>82.62541093483952</v>
      </c>
      <c r="V19" s="28">
        <f>S19-T19</f>
        <v>720.5150000000003</v>
      </c>
      <c r="W19" s="8">
        <f t="shared" si="29"/>
        <v>11243.353</v>
      </c>
      <c r="X19" s="8">
        <f t="shared" si="29"/>
        <v>10924.693000000003</v>
      </c>
      <c r="Y19" s="8">
        <f>X19/W19*100</f>
        <v>97.16579209066907</v>
      </c>
      <c r="Z19" s="9">
        <f>W19-X19</f>
        <v>318.6599999999962</v>
      </c>
      <c r="AA19" s="28"/>
      <c r="AB19" s="28"/>
      <c r="AC19" s="8" t="e">
        <f>AB19/AA19*100</f>
        <v>#DIV/0!</v>
      </c>
      <c r="AD19" s="9">
        <f>AA19-AB19</f>
        <v>0</v>
      </c>
      <c r="AE19" s="28">
        <v>6526.428</v>
      </c>
      <c r="AF19" s="28">
        <v>6399.391</v>
      </c>
      <c r="AG19" s="8">
        <f>AF19/AE19*100</f>
        <v>98.05349878984339</v>
      </c>
      <c r="AH19" s="9">
        <f>AE19-AF19</f>
        <v>127.03700000000026</v>
      </c>
      <c r="AI19" s="28">
        <v>1500</v>
      </c>
      <c r="AJ19" s="28">
        <v>1386.3</v>
      </c>
      <c r="AK19" s="8">
        <f>AJ19/AI19*100</f>
        <v>92.42</v>
      </c>
      <c r="AL19" s="9">
        <f>AI19-AJ19</f>
        <v>113.70000000000005</v>
      </c>
      <c r="AM19" s="29"/>
      <c r="AN19" s="10"/>
      <c r="AO19" s="29"/>
      <c r="AP19" s="29"/>
      <c r="AQ19" s="29"/>
    </row>
    <row r="20" spans="1:43" s="30" customFormat="1" ht="27.75" customHeight="1">
      <c r="A20" s="27"/>
      <c r="B20" s="18" t="s">
        <v>16</v>
      </c>
      <c r="C20" s="8">
        <f t="shared" si="18"/>
        <v>26086.8</v>
      </c>
      <c r="D20" s="8">
        <f t="shared" si="0"/>
        <v>25995.1</v>
      </c>
      <c r="E20" s="8">
        <f t="shared" si="19"/>
        <v>99.64848122422067</v>
      </c>
      <c r="F20" s="9">
        <f t="shared" si="20"/>
        <v>91.70000000000073</v>
      </c>
      <c r="G20" s="28">
        <v>25526.8</v>
      </c>
      <c r="H20" s="28">
        <v>25435.1</v>
      </c>
      <c r="I20" s="8">
        <f>H20/G20*100</f>
        <v>99.6407697008634</v>
      </c>
      <c r="J20" s="9">
        <f>G20-H20</f>
        <v>91.70000000000073</v>
      </c>
      <c r="K20" s="28"/>
      <c r="L20" s="28"/>
      <c r="M20" s="28" t="e">
        <f>L20/K20*100</f>
        <v>#DIV/0!</v>
      </c>
      <c r="N20" s="32">
        <f>K20-L20</f>
        <v>0</v>
      </c>
      <c r="O20" s="28"/>
      <c r="P20" s="28"/>
      <c r="Q20" s="28" t="e">
        <f>P20/O20*100</f>
        <v>#DIV/0!</v>
      </c>
      <c r="R20" s="32">
        <f>O20-P20</f>
        <v>0</v>
      </c>
      <c r="S20" s="28"/>
      <c r="T20" s="28"/>
      <c r="U20" s="28" t="e">
        <f>T20/S20*100</f>
        <v>#DIV/0!</v>
      </c>
      <c r="V20" s="28">
        <f>S20-T20</f>
        <v>0</v>
      </c>
      <c r="W20" s="8">
        <f t="shared" si="29"/>
        <v>25526.8</v>
      </c>
      <c r="X20" s="8">
        <f t="shared" si="29"/>
        <v>25435.1</v>
      </c>
      <c r="Y20" s="8">
        <f>X20/W20*100</f>
        <v>99.6407697008634</v>
      </c>
      <c r="Z20" s="9">
        <f>W20-X20</f>
        <v>91.70000000000073</v>
      </c>
      <c r="AA20" s="28"/>
      <c r="AB20" s="28"/>
      <c r="AC20" s="8" t="e">
        <f>AB20/AA20*100</f>
        <v>#DIV/0!</v>
      </c>
      <c r="AD20" s="9">
        <f>AA20-AB20</f>
        <v>0</v>
      </c>
      <c r="AE20" s="28">
        <v>560</v>
      </c>
      <c r="AF20" s="28">
        <v>560</v>
      </c>
      <c r="AG20" s="8">
        <f>AF20/AE20*100</f>
        <v>100</v>
      </c>
      <c r="AH20" s="9">
        <f>AE20-AF20</f>
        <v>0</v>
      </c>
      <c r="AI20" s="28"/>
      <c r="AJ20" s="28"/>
      <c r="AK20" s="8" t="e">
        <f>AJ20/AI20*100</f>
        <v>#DIV/0!</v>
      </c>
      <c r="AL20" s="9">
        <f>AI20-AJ20</f>
        <v>0</v>
      </c>
      <c r="AM20" s="29"/>
      <c r="AN20" s="10"/>
      <c r="AO20" s="29"/>
      <c r="AP20" s="29"/>
      <c r="AQ20" s="29"/>
    </row>
    <row r="21" spans="1:61" ht="37.5" customHeight="1">
      <c r="A21" s="2">
        <v>4</v>
      </c>
      <c r="B21" s="17" t="s">
        <v>35</v>
      </c>
      <c r="C21" s="8">
        <f t="shared" si="18"/>
        <v>118168.5</v>
      </c>
      <c r="D21" s="8">
        <f t="shared" si="0"/>
        <v>114711.80000000002</v>
      </c>
      <c r="E21" s="8">
        <f t="shared" si="19"/>
        <v>97.07477034912013</v>
      </c>
      <c r="F21" s="8">
        <f>F22+F23+F24</f>
        <v>3456.699999999991</v>
      </c>
      <c r="G21" s="8">
        <f>G22+G23+G24</f>
        <v>112177.3</v>
      </c>
      <c r="H21" s="8">
        <f>H22+H23+H24</f>
        <v>108737.70000000001</v>
      </c>
      <c r="I21" s="8">
        <f t="shared" si="2"/>
        <v>96.93378250323373</v>
      </c>
      <c r="J21" s="8">
        <f>J22+J23+J24</f>
        <v>3439.6</v>
      </c>
      <c r="K21" s="8">
        <f>K22+K23+K24</f>
        <v>63392.7</v>
      </c>
      <c r="L21" s="8">
        <f>L22+L23+L24</f>
        <v>61589.3</v>
      </c>
      <c r="M21" s="8">
        <f t="shared" si="4"/>
        <v>97.15519294808394</v>
      </c>
      <c r="N21" s="31">
        <f t="shared" si="5"/>
        <v>1803.3999999999942</v>
      </c>
      <c r="O21" s="8">
        <f>O22+O23</f>
        <v>14258.2</v>
      </c>
      <c r="P21" s="8">
        <f>P22+P23+P24</f>
        <v>13968</v>
      </c>
      <c r="Q21" s="8">
        <f t="shared" si="6"/>
        <v>97.96467997362922</v>
      </c>
      <c r="R21" s="31">
        <f t="shared" si="7"/>
        <v>290.2000000000007</v>
      </c>
      <c r="S21" s="8">
        <f>S22+S23</f>
        <v>16238.8</v>
      </c>
      <c r="T21" s="8">
        <f>T22+T23</f>
        <v>15544.2</v>
      </c>
      <c r="U21" s="8">
        <f t="shared" si="8"/>
        <v>95.72259033918763</v>
      </c>
      <c r="V21" s="9">
        <f t="shared" si="9"/>
        <v>694.5999999999985</v>
      </c>
      <c r="W21" s="8">
        <f t="shared" si="21"/>
        <v>18287.60000000001</v>
      </c>
      <c r="X21" s="8">
        <f t="shared" si="22"/>
        <v>17636.200000000008</v>
      </c>
      <c r="Y21" s="8">
        <f t="shared" si="23"/>
        <v>96.43802357881843</v>
      </c>
      <c r="Z21" s="9">
        <f t="shared" si="12"/>
        <v>651.4000000000015</v>
      </c>
      <c r="AA21" s="8">
        <f>AA22+AA23</f>
        <v>0</v>
      </c>
      <c r="AB21" s="8">
        <f>AB22+AB23</f>
        <v>0</v>
      </c>
      <c r="AC21" s="8" t="e">
        <f t="shared" si="24"/>
        <v>#DIV/0!</v>
      </c>
      <c r="AD21" s="9">
        <f t="shared" si="25"/>
        <v>0</v>
      </c>
      <c r="AE21" s="8">
        <f>AE22+AE23+AE24</f>
        <v>5991.2</v>
      </c>
      <c r="AF21" s="8">
        <f>AF22+AF23</f>
        <v>5974.1</v>
      </c>
      <c r="AG21" s="8">
        <f t="shared" si="17"/>
        <v>99.71458138603285</v>
      </c>
      <c r="AH21" s="9">
        <f t="shared" si="26"/>
        <v>17.099999999999454</v>
      </c>
      <c r="AI21" s="8">
        <f>AI22+AI23</f>
        <v>0</v>
      </c>
      <c r="AJ21" s="8">
        <f>AJ22+AJ23</f>
        <v>0</v>
      </c>
      <c r="AK21" s="8" t="e">
        <f t="shared" si="27"/>
        <v>#DIV/0!</v>
      </c>
      <c r="AL21" s="9">
        <f t="shared" si="28"/>
        <v>0</v>
      </c>
      <c r="AM21" s="10"/>
      <c r="AN21" s="10"/>
      <c r="AO21" s="10"/>
      <c r="AP21" s="10"/>
      <c r="AQ21" s="10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43" s="30" customFormat="1" ht="61.5" customHeight="1">
      <c r="A22" s="27"/>
      <c r="B22" s="18" t="s">
        <v>39</v>
      </c>
      <c r="C22" s="8">
        <f t="shared" si="18"/>
        <v>113854.5</v>
      </c>
      <c r="D22" s="8">
        <f t="shared" si="0"/>
        <v>110424.90000000001</v>
      </c>
      <c r="E22" s="8">
        <f t="shared" si="19"/>
        <v>96.98773434515105</v>
      </c>
      <c r="F22" s="9">
        <f t="shared" si="20"/>
        <v>3429.5999999999913</v>
      </c>
      <c r="G22" s="28">
        <v>107863.3</v>
      </c>
      <c r="H22" s="28">
        <v>104450.8</v>
      </c>
      <c r="I22" s="8">
        <f t="shared" si="2"/>
        <v>96.83627332002636</v>
      </c>
      <c r="J22" s="9">
        <f t="shared" si="3"/>
        <v>3412.5</v>
      </c>
      <c r="K22" s="28">
        <v>63392.7</v>
      </c>
      <c r="L22" s="8">
        <v>61589.3</v>
      </c>
      <c r="M22" s="28">
        <f t="shared" si="4"/>
        <v>97.15519294808394</v>
      </c>
      <c r="N22" s="32">
        <f t="shared" si="5"/>
        <v>1803.3999999999942</v>
      </c>
      <c r="O22" s="28">
        <v>14258.2</v>
      </c>
      <c r="P22" s="28">
        <v>13968</v>
      </c>
      <c r="Q22" s="28">
        <f t="shared" si="6"/>
        <v>97.96467997362922</v>
      </c>
      <c r="R22" s="32">
        <f t="shared" si="7"/>
        <v>290.2000000000007</v>
      </c>
      <c r="S22" s="28">
        <v>16238.8</v>
      </c>
      <c r="T22" s="28">
        <v>15544.2</v>
      </c>
      <c r="U22" s="28">
        <f t="shared" si="8"/>
        <v>95.72259033918763</v>
      </c>
      <c r="V22" s="28">
        <f t="shared" si="9"/>
        <v>694.5999999999985</v>
      </c>
      <c r="W22" s="8">
        <f t="shared" si="21"/>
        <v>13973.600000000006</v>
      </c>
      <c r="X22" s="8">
        <f t="shared" si="22"/>
        <v>13349.3</v>
      </c>
      <c r="Y22" s="8">
        <f t="shared" si="23"/>
        <v>95.53228946012476</v>
      </c>
      <c r="Z22" s="9">
        <f t="shared" si="12"/>
        <v>624.3000000000065</v>
      </c>
      <c r="AA22" s="28"/>
      <c r="AB22" s="28"/>
      <c r="AC22" s="8" t="e">
        <f t="shared" si="24"/>
        <v>#DIV/0!</v>
      </c>
      <c r="AD22" s="9">
        <f t="shared" si="25"/>
        <v>0</v>
      </c>
      <c r="AE22" s="28">
        <v>5991.2</v>
      </c>
      <c r="AF22" s="28">
        <v>5974.1</v>
      </c>
      <c r="AG22" s="8">
        <f t="shared" si="17"/>
        <v>99.71458138603285</v>
      </c>
      <c r="AH22" s="9">
        <f t="shared" si="26"/>
        <v>17.099999999999454</v>
      </c>
      <c r="AI22" s="28"/>
      <c r="AJ22" s="28"/>
      <c r="AK22" s="8" t="e">
        <f t="shared" si="27"/>
        <v>#DIV/0!</v>
      </c>
      <c r="AL22" s="9">
        <f t="shared" si="28"/>
        <v>0</v>
      </c>
      <c r="AM22" s="29"/>
      <c r="AN22" s="10"/>
      <c r="AO22" s="29"/>
      <c r="AP22" s="29"/>
      <c r="AQ22" s="29"/>
    </row>
    <row r="23" spans="1:43" s="30" customFormat="1" ht="36.75" customHeight="1">
      <c r="A23" s="27"/>
      <c r="B23" s="18" t="s">
        <v>17</v>
      </c>
      <c r="C23" s="8">
        <f t="shared" si="18"/>
        <v>814</v>
      </c>
      <c r="D23" s="8">
        <f t="shared" si="0"/>
        <v>795.1</v>
      </c>
      <c r="E23" s="8">
        <f t="shared" si="19"/>
        <v>97.67813267813268</v>
      </c>
      <c r="F23" s="9">
        <f t="shared" si="20"/>
        <v>18.899999999999977</v>
      </c>
      <c r="G23" s="28">
        <v>814</v>
      </c>
      <c r="H23" s="28">
        <v>795.1</v>
      </c>
      <c r="I23" s="8">
        <f t="shared" si="2"/>
        <v>97.67813267813268</v>
      </c>
      <c r="J23" s="9">
        <f t="shared" si="3"/>
        <v>18.899999999999977</v>
      </c>
      <c r="K23" s="28"/>
      <c r="L23" s="28"/>
      <c r="M23" s="28" t="e">
        <f t="shared" si="4"/>
        <v>#DIV/0!</v>
      </c>
      <c r="N23" s="32">
        <f t="shared" si="5"/>
        <v>0</v>
      </c>
      <c r="O23" s="28"/>
      <c r="P23" s="28"/>
      <c r="Q23" s="28" t="e">
        <f t="shared" si="6"/>
        <v>#DIV/0!</v>
      </c>
      <c r="R23" s="32">
        <f t="shared" si="7"/>
        <v>0</v>
      </c>
      <c r="S23" s="28"/>
      <c r="T23" s="28"/>
      <c r="U23" s="28" t="e">
        <f t="shared" si="8"/>
        <v>#DIV/0!</v>
      </c>
      <c r="V23" s="28">
        <f t="shared" si="9"/>
        <v>0</v>
      </c>
      <c r="W23" s="8">
        <f t="shared" si="21"/>
        <v>814</v>
      </c>
      <c r="X23" s="8">
        <f t="shared" si="22"/>
        <v>795.1</v>
      </c>
      <c r="Y23" s="8">
        <f t="shared" si="23"/>
        <v>97.67813267813268</v>
      </c>
      <c r="Z23" s="9">
        <f t="shared" si="12"/>
        <v>18.899999999999977</v>
      </c>
      <c r="AA23" s="28"/>
      <c r="AB23" s="28"/>
      <c r="AC23" s="8" t="e">
        <f t="shared" si="24"/>
        <v>#DIV/0!</v>
      </c>
      <c r="AD23" s="9">
        <f t="shared" si="25"/>
        <v>0</v>
      </c>
      <c r="AE23" s="28"/>
      <c r="AF23" s="28"/>
      <c r="AG23" s="8" t="e">
        <f t="shared" si="17"/>
        <v>#DIV/0!</v>
      </c>
      <c r="AH23" s="9">
        <f t="shared" si="26"/>
        <v>0</v>
      </c>
      <c r="AI23" s="28"/>
      <c r="AJ23" s="28"/>
      <c r="AK23" s="8" t="e">
        <f t="shared" si="27"/>
        <v>#DIV/0!</v>
      </c>
      <c r="AL23" s="9">
        <f t="shared" si="28"/>
        <v>0</v>
      </c>
      <c r="AM23" s="29"/>
      <c r="AN23" s="10"/>
      <c r="AO23" s="29"/>
      <c r="AP23" s="29"/>
      <c r="AQ23" s="29"/>
    </row>
    <row r="24" spans="1:43" s="30" customFormat="1" ht="36.75" customHeight="1">
      <c r="A24" s="27"/>
      <c r="B24" s="18" t="s">
        <v>36</v>
      </c>
      <c r="C24" s="8">
        <f t="shared" si="18"/>
        <v>3500</v>
      </c>
      <c r="D24" s="8">
        <f t="shared" si="0"/>
        <v>3491.8</v>
      </c>
      <c r="E24" s="8">
        <f t="shared" si="19"/>
        <v>99.7657142857143</v>
      </c>
      <c r="F24" s="9">
        <f t="shared" si="20"/>
        <v>8.199999999999818</v>
      </c>
      <c r="G24" s="28">
        <v>3500</v>
      </c>
      <c r="H24" s="28">
        <v>3491.8</v>
      </c>
      <c r="I24" s="8">
        <f t="shared" si="2"/>
        <v>99.7657142857143</v>
      </c>
      <c r="J24" s="9">
        <f t="shared" si="3"/>
        <v>8.199999999999818</v>
      </c>
      <c r="K24" s="28"/>
      <c r="L24" s="28"/>
      <c r="M24" s="28"/>
      <c r="N24" s="32"/>
      <c r="O24" s="28"/>
      <c r="P24" s="28"/>
      <c r="Q24" s="28"/>
      <c r="R24" s="32"/>
      <c r="S24" s="28"/>
      <c r="T24" s="28"/>
      <c r="U24" s="28"/>
      <c r="V24" s="28"/>
      <c r="W24" s="8">
        <f t="shared" si="21"/>
        <v>3500</v>
      </c>
      <c r="X24" s="8">
        <f t="shared" si="22"/>
        <v>3491.8</v>
      </c>
      <c r="Y24" s="8">
        <f t="shared" si="23"/>
        <v>99.7657142857143</v>
      </c>
      <c r="Z24" s="9">
        <f t="shared" si="12"/>
        <v>8.199999999999818</v>
      </c>
      <c r="AA24" s="28"/>
      <c r="AB24" s="28"/>
      <c r="AC24" s="8" t="e">
        <f t="shared" si="24"/>
        <v>#DIV/0!</v>
      </c>
      <c r="AD24" s="9"/>
      <c r="AE24" s="28"/>
      <c r="AF24" s="28"/>
      <c r="AG24" s="8" t="e">
        <f t="shared" si="17"/>
        <v>#DIV/0!</v>
      </c>
      <c r="AH24" s="9"/>
      <c r="AI24" s="28"/>
      <c r="AJ24" s="28"/>
      <c r="AK24" s="8" t="e">
        <f t="shared" si="27"/>
        <v>#DIV/0!</v>
      </c>
      <c r="AL24" s="9"/>
      <c r="AM24" s="29"/>
      <c r="AN24" s="10"/>
      <c r="AO24" s="29"/>
      <c r="AP24" s="29"/>
      <c r="AQ24" s="29"/>
    </row>
    <row r="25" spans="1:61" ht="42.75" customHeight="1">
      <c r="A25" s="2">
        <v>5</v>
      </c>
      <c r="B25" s="17" t="s">
        <v>37</v>
      </c>
      <c r="C25" s="8">
        <f t="shared" si="18"/>
        <v>42853.382</v>
      </c>
      <c r="D25" s="8">
        <f t="shared" si="0"/>
        <v>42502.509999999995</v>
      </c>
      <c r="E25" s="8">
        <f t="shared" si="19"/>
        <v>99.18122681659057</v>
      </c>
      <c r="F25" s="9">
        <f t="shared" si="20"/>
        <v>350.872000000003</v>
      </c>
      <c r="G25" s="8">
        <v>40138.382</v>
      </c>
      <c r="H25" s="8">
        <v>39788.67</v>
      </c>
      <c r="I25" s="8">
        <f t="shared" si="2"/>
        <v>99.12873418764114</v>
      </c>
      <c r="J25" s="9">
        <f t="shared" si="3"/>
        <v>349.71199999999953</v>
      </c>
      <c r="K25" s="8">
        <v>12406.472</v>
      </c>
      <c r="L25" s="8">
        <v>12248.033</v>
      </c>
      <c r="M25" s="8">
        <f t="shared" si="4"/>
        <v>98.72293267578407</v>
      </c>
      <c r="N25" s="31">
        <f t="shared" si="5"/>
        <v>158.4390000000003</v>
      </c>
      <c r="O25" s="8">
        <v>2950.3</v>
      </c>
      <c r="P25" s="8">
        <v>2950.131</v>
      </c>
      <c r="Q25" s="8">
        <f t="shared" si="6"/>
        <v>99.99427176897264</v>
      </c>
      <c r="R25" s="31">
        <f t="shared" si="7"/>
        <v>0.16900000000032378</v>
      </c>
      <c r="S25" s="8">
        <v>537.6</v>
      </c>
      <c r="T25" s="8">
        <v>522.497</v>
      </c>
      <c r="U25" s="8">
        <f t="shared" si="8"/>
        <v>97.19066220238093</v>
      </c>
      <c r="V25" s="9">
        <f t="shared" si="9"/>
        <v>15.103000000000065</v>
      </c>
      <c r="W25" s="8">
        <f t="shared" si="21"/>
        <v>24244.01</v>
      </c>
      <c r="X25" s="8">
        <f t="shared" si="22"/>
        <v>24068.009</v>
      </c>
      <c r="Y25" s="8">
        <f t="shared" si="23"/>
        <v>99.2740433616386</v>
      </c>
      <c r="Z25" s="9">
        <f t="shared" si="12"/>
        <v>176.0010000000002</v>
      </c>
      <c r="AA25" s="8"/>
      <c r="AB25" s="8"/>
      <c r="AC25" s="8" t="e">
        <f t="shared" si="24"/>
        <v>#DIV/0!</v>
      </c>
      <c r="AD25" s="9">
        <f t="shared" si="25"/>
        <v>0</v>
      </c>
      <c r="AE25" s="8">
        <v>2715</v>
      </c>
      <c r="AF25" s="8">
        <v>2713.84</v>
      </c>
      <c r="AG25" s="8">
        <f t="shared" si="17"/>
        <v>99.95727440147331</v>
      </c>
      <c r="AH25" s="9">
        <f t="shared" si="26"/>
        <v>1.1599999999998545</v>
      </c>
      <c r="AI25" s="8"/>
      <c r="AJ25" s="8"/>
      <c r="AK25" s="8" t="e">
        <f t="shared" si="27"/>
        <v>#DIV/0!</v>
      </c>
      <c r="AL25" s="9">
        <f t="shared" si="28"/>
        <v>0</v>
      </c>
      <c r="AM25" s="10"/>
      <c r="AN25" s="10"/>
      <c r="AO25" s="10"/>
      <c r="AP25" s="10"/>
      <c r="AQ25" s="10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36.75" customHeight="1">
      <c r="A26" s="2">
        <v>6</v>
      </c>
      <c r="B26" s="17" t="s">
        <v>13</v>
      </c>
      <c r="C26" s="8">
        <f t="shared" si="18"/>
        <v>5058.4</v>
      </c>
      <c r="D26" s="8">
        <f t="shared" si="0"/>
        <v>4769.299999999999</v>
      </c>
      <c r="E26" s="8">
        <f t="shared" si="19"/>
        <v>94.28475407243397</v>
      </c>
      <c r="F26" s="9">
        <f t="shared" si="20"/>
        <v>289.10000000000036</v>
      </c>
      <c r="G26" s="8">
        <v>4708.4</v>
      </c>
      <c r="H26" s="8">
        <v>4423.9</v>
      </c>
      <c r="I26" s="8">
        <f t="shared" si="2"/>
        <v>93.95760767989125</v>
      </c>
      <c r="J26" s="9">
        <f t="shared" si="3"/>
        <v>284.5</v>
      </c>
      <c r="K26" s="8">
        <v>2452.1</v>
      </c>
      <c r="L26" s="8">
        <v>2271.2</v>
      </c>
      <c r="M26" s="8">
        <f t="shared" si="4"/>
        <v>92.6226499734921</v>
      </c>
      <c r="N26" s="31">
        <f t="shared" si="5"/>
        <v>180.9000000000001</v>
      </c>
      <c r="O26" s="8">
        <v>1399.6</v>
      </c>
      <c r="P26" s="8">
        <v>1336.2</v>
      </c>
      <c r="Q26" s="8">
        <f t="shared" si="6"/>
        <v>95.4701343240926</v>
      </c>
      <c r="R26" s="31">
        <f t="shared" si="7"/>
        <v>63.399999999999864</v>
      </c>
      <c r="S26" s="8">
        <v>470.7</v>
      </c>
      <c r="T26" s="8">
        <v>439.8</v>
      </c>
      <c r="U26" s="8">
        <f t="shared" si="8"/>
        <v>93.43530911408541</v>
      </c>
      <c r="V26" s="9">
        <f t="shared" si="9"/>
        <v>30.899999999999977</v>
      </c>
      <c r="W26" s="8">
        <f t="shared" si="21"/>
        <v>385.99999999999983</v>
      </c>
      <c r="X26" s="8">
        <f t="shared" si="22"/>
        <v>376.69999999999976</v>
      </c>
      <c r="Y26" s="8">
        <f t="shared" si="23"/>
        <v>97.59067357512951</v>
      </c>
      <c r="Z26" s="9">
        <f t="shared" si="12"/>
        <v>9.300000000000068</v>
      </c>
      <c r="AA26" s="8"/>
      <c r="AB26" s="8"/>
      <c r="AC26" s="8" t="e">
        <f t="shared" si="24"/>
        <v>#DIV/0!</v>
      </c>
      <c r="AD26" s="9">
        <f t="shared" si="25"/>
        <v>0</v>
      </c>
      <c r="AE26" s="8">
        <v>350</v>
      </c>
      <c r="AF26" s="8">
        <v>345.4</v>
      </c>
      <c r="AG26" s="8">
        <f t="shared" si="17"/>
        <v>98.68571428571428</v>
      </c>
      <c r="AH26" s="9">
        <f t="shared" si="26"/>
        <v>4.600000000000023</v>
      </c>
      <c r="AI26" s="8"/>
      <c r="AJ26" s="8"/>
      <c r="AK26" s="8" t="e">
        <f t="shared" si="27"/>
        <v>#DIV/0!</v>
      </c>
      <c r="AL26" s="9">
        <f t="shared" si="28"/>
        <v>0</v>
      </c>
      <c r="AM26" s="10"/>
      <c r="AN26" s="10"/>
      <c r="AO26" s="10"/>
      <c r="AP26" s="10"/>
      <c r="AQ26" s="10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43" s="5" customFormat="1" ht="30.75" customHeight="1">
      <c r="A27" s="2"/>
      <c r="B27" s="20" t="s">
        <v>10</v>
      </c>
      <c r="C27" s="8">
        <f>G27+AE27</f>
        <v>1601183.7824</v>
      </c>
      <c r="D27" s="8">
        <f>H27+AF27</f>
        <v>1588567.7193999998</v>
      </c>
      <c r="E27" s="8">
        <f>D27/C27*100</f>
        <v>99.21207901687026</v>
      </c>
      <c r="F27" s="9">
        <f>C27-D27</f>
        <v>12616.063000000082</v>
      </c>
      <c r="G27" s="21">
        <f>G7+G11+G15+G21+G26+G25+G18</f>
        <v>1533787.04642</v>
      </c>
      <c r="H27" s="21">
        <f>H7+H11+H15+H21+H26+H25+H18</f>
        <v>1521916.3684199997</v>
      </c>
      <c r="I27" s="8">
        <f t="shared" si="2"/>
        <v>99.22605435821697</v>
      </c>
      <c r="J27" s="22">
        <f>J7+J11+J15+J21+J26+J25+J18</f>
        <v>11870.678000000053</v>
      </c>
      <c r="K27" s="21">
        <f>K7+K11+K15+K21+K26+K25+K18</f>
        <v>914500.9593299999</v>
      </c>
      <c r="L27" s="21">
        <f>L7+L11+L15+L21+L26+L25+L18</f>
        <v>911623.01371</v>
      </c>
      <c r="M27" s="21">
        <f t="shared" si="4"/>
        <v>99.68529878611517</v>
      </c>
      <c r="N27" s="33">
        <f>N7+N11+N15+N21+N26+N25+N18</f>
        <v>2877.945619999977</v>
      </c>
      <c r="O27" s="21">
        <f>O7+O11+O15+O21+O26+O25+O18</f>
        <v>321140.914</v>
      </c>
      <c r="P27" s="21">
        <f>P7+P11+P15+P21+P26+P25+P18</f>
        <v>318369.23369</v>
      </c>
      <c r="Q27" s="21">
        <f t="shared" si="6"/>
        <v>99.13692706560586</v>
      </c>
      <c r="R27" s="33">
        <f>R7+R11+R15+R21+R26+R25+R18</f>
        <v>2771.6803099999865</v>
      </c>
      <c r="S27" s="21">
        <f>S7+S11+S15+S21+S26+S25+S18</f>
        <v>142647.447</v>
      </c>
      <c r="T27" s="21">
        <f>T7+T11+T15+T21+T26+T25+T18</f>
        <v>140226.22239</v>
      </c>
      <c r="U27" s="21">
        <f t="shared" si="8"/>
        <v>98.30265128404298</v>
      </c>
      <c r="V27" s="21">
        <f>V7+V11+V15+V21+V26+V25+V18</f>
        <v>2421.2246100000016</v>
      </c>
      <c r="W27" s="21">
        <f>W7+W11+W15+W21+W26+W25+W18</f>
        <v>155497.72609000004</v>
      </c>
      <c r="X27" s="21">
        <f>X7+X11+X15+X21+X26+X25+X18</f>
        <v>151697.89862999998</v>
      </c>
      <c r="Y27" s="21">
        <f t="shared" si="23"/>
        <v>97.55634532057353</v>
      </c>
      <c r="Z27" s="22">
        <f>Z7+Z11+Z15+Z21+Z26+Z25+Z18</f>
        <v>3799.8274600000886</v>
      </c>
      <c r="AA27" s="21">
        <f>AA7+AA11+AA15+AA21+AA26+AA25+AA18</f>
        <v>0</v>
      </c>
      <c r="AB27" s="21">
        <f>AB7+AB11+AB15+AB21+AB26+AB25+AB18</f>
        <v>0</v>
      </c>
      <c r="AC27" s="21" t="e">
        <f t="shared" si="24"/>
        <v>#DIV/0!</v>
      </c>
      <c r="AD27" s="22">
        <f>AD7+AD11+AD15+AD21+AD26+AD25+AD18</f>
        <v>0</v>
      </c>
      <c r="AE27" s="21">
        <f>AE7+AE11+AE15+AE21+AE26+AE25+AE18</f>
        <v>67396.73598</v>
      </c>
      <c r="AF27" s="21">
        <f>AF7+AF11+AF15+AF21+AF26+AF25+AF18</f>
        <v>66651.35098</v>
      </c>
      <c r="AG27" s="21">
        <f t="shared" si="17"/>
        <v>98.8940339778158</v>
      </c>
      <c r="AH27" s="22">
        <f>AH7+AH11+AH15+AH21+AH26+AH25+AH18</f>
        <v>745.3850000000008</v>
      </c>
      <c r="AI27" s="21">
        <f>AI7+AI11+AI15+AI21+AI26+AI25+AI18</f>
        <v>2700</v>
      </c>
      <c r="AJ27" s="21">
        <f>AJ7+AJ11+AJ15+AJ21+AJ26+AJ25+AJ18</f>
        <v>2586.3</v>
      </c>
      <c r="AK27" s="21">
        <f t="shared" si="27"/>
        <v>95.78888888888889</v>
      </c>
      <c r="AL27" s="22">
        <f>AL7+AL11+AL15+AL21+AL26+AL25+AL18</f>
        <v>113.70000000000005</v>
      </c>
      <c r="AM27" s="23"/>
      <c r="AN27" s="10"/>
      <c r="AO27" s="23"/>
      <c r="AP27" s="23"/>
      <c r="AQ27" s="23"/>
    </row>
    <row r="28" spans="1:61" ht="21" customHeight="1">
      <c r="A28" s="2">
        <v>7</v>
      </c>
      <c r="B28" s="17" t="s">
        <v>7</v>
      </c>
      <c r="C28" s="8">
        <f>G28+AE28</f>
        <v>7940.2</v>
      </c>
      <c r="D28" s="8">
        <f>H28+AF28</f>
        <v>7168.4</v>
      </c>
      <c r="E28" s="8">
        <f t="shared" si="19"/>
        <v>90.27984181758646</v>
      </c>
      <c r="F28" s="9">
        <f t="shared" si="20"/>
        <v>771.8000000000002</v>
      </c>
      <c r="G28" s="8">
        <v>7541.7</v>
      </c>
      <c r="H28" s="8">
        <v>6839.2</v>
      </c>
      <c r="I28" s="8">
        <f t="shared" si="2"/>
        <v>90.68512404365063</v>
      </c>
      <c r="J28" s="9">
        <f t="shared" si="3"/>
        <v>702.5</v>
      </c>
      <c r="K28" s="8">
        <v>5039.1</v>
      </c>
      <c r="L28" s="8">
        <v>4714.1</v>
      </c>
      <c r="M28" s="8">
        <f t="shared" si="4"/>
        <v>93.5504355936576</v>
      </c>
      <c r="N28" s="31">
        <f>K28-L28</f>
        <v>325</v>
      </c>
      <c r="O28" s="8"/>
      <c r="P28" s="8"/>
      <c r="Q28" s="8" t="e">
        <f t="shared" si="6"/>
        <v>#DIV/0!</v>
      </c>
      <c r="R28" s="31">
        <f t="shared" si="7"/>
        <v>0</v>
      </c>
      <c r="S28" s="8">
        <v>272.6</v>
      </c>
      <c r="T28" s="8">
        <v>229.7</v>
      </c>
      <c r="U28" s="8">
        <f t="shared" si="8"/>
        <v>84.2626559060895</v>
      </c>
      <c r="V28" s="9">
        <f t="shared" si="9"/>
        <v>42.900000000000034</v>
      </c>
      <c r="W28" s="8">
        <f aca="true" t="shared" si="30" ref="W28:X33">G28-K28-O28-S28</f>
        <v>2229.9999999999995</v>
      </c>
      <c r="X28" s="8">
        <f t="shared" si="30"/>
        <v>1895.3999999999994</v>
      </c>
      <c r="Y28" s="8">
        <f t="shared" si="23"/>
        <v>84.99551569506725</v>
      </c>
      <c r="Z28" s="9">
        <f t="shared" si="12"/>
        <v>334.60000000000014</v>
      </c>
      <c r="AA28" s="8"/>
      <c r="AB28" s="8"/>
      <c r="AC28" s="8" t="e">
        <f t="shared" si="24"/>
        <v>#DIV/0!</v>
      </c>
      <c r="AD28" s="9">
        <f t="shared" si="25"/>
        <v>0</v>
      </c>
      <c r="AE28" s="8">
        <v>398.5</v>
      </c>
      <c r="AF28" s="8">
        <v>329.2</v>
      </c>
      <c r="AG28" s="8">
        <f>AF28/AE28*100</f>
        <v>82.60978670012547</v>
      </c>
      <c r="AH28" s="9">
        <f>AE28-AF28</f>
        <v>69.30000000000001</v>
      </c>
      <c r="AI28" s="8"/>
      <c r="AJ28" s="8"/>
      <c r="AK28" s="8" t="e">
        <f t="shared" si="27"/>
        <v>#DIV/0!</v>
      </c>
      <c r="AL28" s="9">
        <f t="shared" si="28"/>
        <v>0</v>
      </c>
      <c r="AM28" s="10"/>
      <c r="AN28" s="10"/>
      <c r="AO28" s="10"/>
      <c r="AP28" s="10"/>
      <c r="AQ28" s="10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24" customHeight="1" hidden="1">
      <c r="A29" s="2">
        <v>8</v>
      </c>
      <c r="B29" s="17" t="s">
        <v>9</v>
      </c>
      <c r="C29" s="8">
        <f t="shared" si="18"/>
        <v>0</v>
      </c>
      <c r="D29" s="8">
        <f t="shared" si="0"/>
        <v>6791.5</v>
      </c>
      <c r="E29" s="8" t="e">
        <f t="shared" si="19"/>
        <v>#DIV/0!</v>
      </c>
      <c r="F29" s="9">
        <f t="shared" si="20"/>
        <v>-6791.5</v>
      </c>
      <c r="G29" s="8"/>
      <c r="H29" s="8">
        <v>6791.5</v>
      </c>
      <c r="I29" s="8" t="e">
        <f t="shared" si="2"/>
        <v>#DIV/0!</v>
      </c>
      <c r="J29" s="9">
        <f t="shared" si="3"/>
        <v>-6791.5</v>
      </c>
      <c r="K29" s="8"/>
      <c r="L29" s="8"/>
      <c r="M29" s="8" t="e">
        <f t="shared" si="4"/>
        <v>#DIV/0!</v>
      </c>
      <c r="N29" s="31">
        <f t="shared" si="5"/>
        <v>0</v>
      </c>
      <c r="O29" s="8"/>
      <c r="P29" s="8"/>
      <c r="Q29" s="8" t="e">
        <f t="shared" si="6"/>
        <v>#DIV/0!</v>
      </c>
      <c r="R29" s="31">
        <f t="shared" si="7"/>
        <v>0</v>
      </c>
      <c r="S29" s="8"/>
      <c r="T29" s="8"/>
      <c r="U29" s="8" t="e">
        <f t="shared" si="8"/>
        <v>#DIV/0!</v>
      </c>
      <c r="V29" s="9">
        <f t="shared" si="9"/>
        <v>0</v>
      </c>
      <c r="W29" s="8">
        <f t="shared" si="30"/>
        <v>0</v>
      </c>
      <c r="X29" s="8">
        <f t="shared" si="30"/>
        <v>6791.5</v>
      </c>
      <c r="Y29" s="8" t="e">
        <f t="shared" si="23"/>
        <v>#DIV/0!</v>
      </c>
      <c r="Z29" s="9">
        <f t="shared" si="12"/>
        <v>-6791.5</v>
      </c>
      <c r="AA29" s="8"/>
      <c r="AB29" s="8"/>
      <c r="AC29" s="8" t="e">
        <f t="shared" si="24"/>
        <v>#DIV/0!</v>
      </c>
      <c r="AD29" s="9">
        <f t="shared" si="25"/>
        <v>0</v>
      </c>
      <c r="AE29" s="8"/>
      <c r="AF29" s="8"/>
      <c r="AG29" s="8" t="e">
        <f t="shared" si="17"/>
        <v>#DIV/0!</v>
      </c>
      <c r="AH29" s="9">
        <f t="shared" si="26"/>
        <v>0</v>
      </c>
      <c r="AI29" s="8"/>
      <c r="AJ29" s="8"/>
      <c r="AK29" s="8" t="e">
        <f t="shared" si="27"/>
        <v>#DIV/0!</v>
      </c>
      <c r="AL29" s="9">
        <f t="shared" si="28"/>
        <v>0</v>
      </c>
      <c r="AM29" s="10"/>
      <c r="AN29" s="10"/>
      <c r="AO29" s="10"/>
      <c r="AP29" s="10"/>
      <c r="AQ29" s="10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51" customHeight="1" hidden="1">
      <c r="A30" s="2">
        <v>9</v>
      </c>
      <c r="B30" s="17" t="s">
        <v>14</v>
      </c>
      <c r="C30" s="8">
        <f t="shared" si="18"/>
        <v>0</v>
      </c>
      <c r="D30" s="8">
        <f t="shared" si="0"/>
        <v>6791.5</v>
      </c>
      <c r="E30" s="8" t="e">
        <f t="shared" si="19"/>
        <v>#DIV/0!</v>
      </c>
      <c r="F30" s="9">
        <f t="shared" si="20"/>
        <v>-6791.5</v>
      </c>
      <c r="G30" s="8"/>
      <c r="H30" s="8">
        <v>6791.5</v>
      </c>
      <c r="I30" s="8" t="e">
        <f t="shared" si="2"/>
        <v>#DIV/0!</v>
      </c>
      <c r="J30" s="9">
        <f t="shared" si="3"/>
        <v>-6791.5</v>
      </c>
      <c r="K30" s="8"/>
      <c r="L30" s="8"/>
      <c r="M30" s="8" t="e">
        <f t="shared" si="4"/>
        <v>#DIV/0!</v>
      </c>
      <c r="N30" s="31">
        <f t="shared" si="5"/>
        <v>0</v>
      </c>
      <c r="O30" s="8"/>
      <c r="P30" s="8"/>
      <c r="Q30" s="8" t="e">
        <f t="shared" si="6"/>
        <v>#DIV/0!</v>
      </c>
      <c r="R30" s="31">
        <f t="shared" si="7"/>
        <v>0</v>
      </c>
      <c r="S30" s="8"/>
      <c r="T30" s="8"/>
      <c r="U30" s="8" t="e">
        <f t="shared" si="8"/>
        <v>#DIV/0!</v>
      </c>
      <c r="V30" s="9">
        <f t="shared" si="9"/>
        <v>0</v>
      </c>
      <c r="W30" s="8">
        <f t="shared" si="30"/>
        <v>0</v>
      </c>
      <c r="X30" s="8">
        <f t="shared" si="30"/>
        <v>6791.5</v>
      </c>
      <c r="Y30" s="8" t="e">
        <f t="shared" si="23"/>
        <v>#DIV/0!</v>
      </c>
      <c r="Z30" s="9">
        <f t="shared" si="12"/>
        <v>-6791.5</v>
      </c>
      <c r="AA30" s="8"/>
      <c r="AB30" s="8"/>
      <c r="AC30" s="8" t="e">
        <f t="shared" si="24"/>
        <v>#DIV/0!</v>
      </c>
      <c r="AD30" s="9">
        <f t="shared" si="25"/>
        <v>0</v>
      </c>
      <c r="AE30" s="8"/>
      <c r="AF30" s="8"/>
      <c r="AG30" s="8" t="e">
        <f t="shared" si="17"/>
        <v>#DIV/0!</v>
      </c>
      <c r="AH30" s="9">
        <f t="shared" si="26"/>
        <v>0</v>
      </c>
      <c r="AI30" s="8"/>
      <c r="AJ30" s="8"/>
      <c r="AK30" s="8" t="e">
        <f t="shared" si="27"/>
        <v>#DIV/0!</v>
      </c>
      <c r="AL30" s="9">
        <f t="shared" si="28"/>
        <v>0</v>
      </c>
      <c r="AM30" s="10"/>
      <c r="AN30" s="10"/>
      <c r="AO30" s="10"/>
      <c r="AP30" s="10"/>
      <c r="AQ30" s="10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80.25" customHeight="1" hidden="1">
      <c r="A31" s="24"/>
      <c r="B31" s="26"/>
      <c r="C31" s="8">
        <f t="shared" si="18"/>
        <v>0</v>
      </c>
      <c r="D31" s="8">
        <f t="shared" si="0"/>
        <v>6791.5</v>
      </c>
      <c r="E31" s="8" t="e">
        <f t="shared" si="19"/>
        <v>#DIV/0!</v>
      </c>
      <c r="F31" s="9">
        <f t="shared" si="20"/>
        <v>-6791.5</v>
      </c>
      <c r="G31" s="8"/>
      <c r="H31" s="8">
        <v>6791.5</v>
      </c>
      <c r="I31" s="8" t="e">
        <f t="shared" si="2"/>
        <v>#DIV/0!</v>
      </c>
      <c r="J31" s="9">
        <f t="shared" si="3"/>
        <v>-6791.5</v>
      </c>
      <c r="K31" s="8"/>
      <c r="L31" s="8"/>
      <c r="M31" s="8" t="e">
        <f t="shared" si="4"/>
        <v>#DIV/0!</v>
      </c>
      <c r="N31" s="31">
        <f t="shared" si="5"/>
        <v>0</v>
      </c>
      <c r="O31" s="8"/>
      <c r="P31" s="8"/>
      <c r="Q31" s="8" t="e">
        <f t="shared" si="6"/>
        <v>#DIV/0!</v>
      </c>
      <c r="R31" s="31">
        <f t="shared" si="7"/>
        <v>0</v>
      </c>
      <c r="S31" s="8"/>
      <c r="T31" s="8"/>
      <c r="U31" s="8" t="e">
        <f t="shared" si="8"/>
        <v>#DIV/0!</v>
      </c>
      <c r="V31" s="9">
        <f t="shared" si="9"/>
        <v>0</v>
      </c>
      <c r="W31" s="8">
        <f t="shared" si="30"/>
        <v>0</v>
      </c>
      <c r="X31" s="8">
        <f t="shared" si="30"/>
        <v>6791.5</v>
      </c>
      <c r="Y31" s="8" t="e">
        <f t="shared" si="23"/>
        <v>#DIV/0!</v>
      </c>
      <c r="Z31" s="9">
        <f t="shared" si="12"/>
        <v>-6791.5</v>
      </c>
      <c r="AA31" s="8"/>
      <c r="AB31" s="8"/>
      <c r="AC31" s="8" t="e">
        <f t="shared" si="24"/>
        <v>#DIV/0!</v>
      </c>
      <c r="AD31" s="9">
        <f t="shared" si="25"/>
        <v>0</v>
      </c>
      <c r="AE31" s="8"/>
      <c r="AF31" s="8"/>
      <c r="AG31" s="8" t="e">
        <f t="shared" si="17"/>
        <v>#DIV/0!</v>
      </c>
      <c r="AH31" s="9">
        <f t="shared" si="26"/>
        <v>0</v>
      </c>
      <c r="AI31" s="8"/>
      <c r="AJ31" s="8"/>
      <c r="AK31" s="8" t="e">
        <f t="shared" si="27"/>
        <v>#DIV/0!</v>
      </c>
      <c r="AL31" s="9">
        <f t="shared" si="28"/>
        <v>0</v>
      </c>
      <c r="AM31" s="10"/>
      <c r="AN31" s="10"/>
      <c r="AO31" s="10"/>
      <c r="AP31" s="10"/>
      <c r="AQ31" s="10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43" s="15" customFormat="1" ht="33.75" customHeight="1">
      <c r="A32" s="12"/>
      <c r="B32" s="19" t="s">
        <v>12</v>
      </c>
      <c r="C32" s="8">
        <f>G32+AE32</f>
        <v>7940.2</v>
      </c>
      <c r="D32" s="8">
        <f>H32+AF32</f>
        <v>7168.4</v>
      </c>
      <c r="E32" s="8">
        <f t="shared" si="19"/>
        <v>90.27984181758646</v>
      </c>
      <c r="F32" s="9">
        <f t="shared" si="20"/>
        <v>771.8000000000002</v>
      </c>
      <c r="G32" s="13">
        <f>G28</f>
        <v>7541.7</v>
      </c>
      <c r="H32" s="8">
        <f>H28</f>
        <v>6839.2</v>
      </c>
      <c r="I32" s="8">
        <f t="shared" si="2"/>
        <v>90.68512404365063</v>
      </c>
      <c r="J32" s="9">
        <f>J28</f>
        <v>702.5</v>
      </c>
      <c r="K32" s="13">
        <f>K28</f>
        <v>5039.1</v>
      </c>
      <c r="L32" s="13">
        <f>L28</f>
        <v>4714.1</v>
      </c>
      <c r="M32" s="8">
        <f t="shared" si="4"/>
        <v>93.5504355936576</v>
      </c>
      <c r="N32" s="34">
        <f>N28</f>
        <v>325</v>
      </c>
      <c r="O32" s="13">
        <f>O28</f>
        <v>0</v>
      </c>
      <c r="P32" s="13">
        <f>P28</f>
        <v>0</v>
      </c>
      <c r="Q32" s="13" t="e">
        <f t="shared" si="6"/>
        <v>#DIV/0!</v>
      </c>
      <c r="R32" s="34">
        <f aca="true" t="shared" si="31" ref="R32:X32">R28</f>
        <v>0</v>
      </c>
      <c r="S32" s="13">
        <f t="shared" si="31"/>
        <v>272.6</v>
      </c>
      <c r="T32" s="13">
        <f t="shared" si="31"/>
        <v>229.7</v>
      </c>
      <c r="U32" s="13">
        <f t="shared" si="31"/>
        <v>84.2626559060895</v>
      </c>
      <c r="V32" s="13">
        <f t="shared" si="31"/>
        <v>42.900000000000034</v>
      </c>
      <c r="W32" s="13">
        <f t="shared" si="31"/>
        <v>2229.9999999999995</v>
      </c>
      <c r="X32" s="13">
        <f t="shared" si="31"/>
        <v>1895.3999999999994</v>
      </c>
      <c r="Y32" s="8">
        <f t="shared" si="23"/>
        <v>84.99551569506725</v>
      </c>
      <c r="Z32" s="9">
        <f>Z28</f>
        <v>334.60000000000014</v>
      </c>
      <c r="AA32" s="13">
        <f>AA28+AA31</f>
        <v>0</v>
      </c>
      <c r="AB32" s="13">
        <f>AB28+AB31</f>
        <v>0</v>
      </c>
      <c r="AC32" s="8" t="e">
        <f t="shared" si="24"/>
        <v>#DIV/0!</v>
      </c>
      <c r="AD32" s="9">
        <f>AD28+AD31</f>
        <v>0</v>
      </c>
      <c r="AE32" s="13">
        <f>AE28</f>
        <v>398.5</v>
      </c>
      <c r="AF32" s="13">
        <f>AF28</f>
        <v>329.2</v>
      </c>
      <c r="AG32" s="8">
        <f>AF32/AE32*100</f>
        <v>82.60978670012547</v>
      </c>
      <c r="AH32" s="9">
        <f>AH28</f>
        <v>69.30000000000001</v>
      </c>
      <c r="AI32" s="13">
        <f>AI28+AI31</f>
        <v>0</v>
      </c>
      <c r="AJ32" s="13">
        <f>AJ28+AJ31</f>
        <v>0</v>
      </c>
      <c r="AK32" s="8" t="e">
        <f t="shared" si="27"/>
        <v>#DIV/0!</v>
      </c>
      <c r="AL32" s="9">
        <f t="shared" si="28"/>
        <v>0</v>
      </c>
      <c r="AM32" s="14"/>
      <c r="AN32" s="10"/>
      <c r="AO32" s="14"/>
      <c r="AP32" s="14"/>
      <c r="AQ32" s="14"/>
    </row>
    <row r="33" spans="1:43" s="15" customFormat="1" ht="28.5" customHeight="1">
      <c r="A33" s="12">
        <v>8</v>
      </c>
      <c r="B33" s="17" t="s">
        <v>26</v>
      </c>
      <c r="C33" s="8">
        <f t="shared" si="18"/>
        <v>90</v>
      </c>
      <c r="D33" s="8">
        <f>H33+AF33</f>
        <v>89.9</v>
      </c>
      <c r="E33" s="8">
        <f>D33/C33*100</f>
        <v>99.8888888888889</v>
      </c>
      <c r="F33" s="9">
        <f>C33-D33</f>
        <v>0.09999999999999432</v>
      </c>
      <c r="G33" s="13">
        <v>90</v>
      </c>
      <c r="H33" s="13">
        <v>89.9</v>
      </c>
      <c r="I33" s="8">
        <f>H33/G33*100</f>
        <v>99.8888888888889</v>
      </c>
      <c r="J33" s="9">
        <f>G33-H33</f>
        <v>0.09999999999999432</v>
      </c>
      <c r="K33" s="13"/>
      <c r="L33" s="13"/>
      <c r="M33" s="8"/>
      <c r="N33" s="34"/>
      <c r="O33" s="13"/>
      <c r="P33" s="13"/>
      <c r="Q33" s="13"/>
      <c r="R33" s="34"/>
      <c r="S33" s="13"/>
      <c r="T33" s="13"/>
      <c r="U33" s="8"/>
      <c r="V33" s="13"/>
      <c r="W33" s="13">
        <f>G33-K33-O33-S33</f>
        <v>90</v>
      </c>
      <c r="X33" s="13">
        <f t="shared" si="30"/>
        <v>89.9</v>
      </c>
      <c r="Y33" s="8">
        <f>X33/W33*100</f>
        <v>99.8888888888889</v>
      </c>
      <c r="Z33" s="9">
        <f>W33-X33</f>
        <v>0.09999999999999432</v>
      </c>
      <c r="AA33" s="13"/>
      <c r="AB33" s="13"/>
      <c r="AC33" s="8"/>
      <c r="AD33" s="9"/>
      <c r="AE33" s="13"/>
      <c r="AF33" s="13"/>
      <c r="AG33" s="8"/>
      <c r="AH33" s="9"/>
      <c r="AI33" s="13"/>
      <c r="AJ33" s="13"/>
      <c r="AK33" s="8"/>
      <c r="AL33" s="9"/>
      <c r="AM33" s="14"/>
      <c r="AN33" s="10"/>
      <c r="AO33" s="14"/>
      <c r="AP33" s="14"/>
      <c r="AQ33" s="14"/>
    </row>
    <row r="34" spans="1:43" s="5" customFormat="1" ht="25.5" customHeight="1">
      <c r="A34" s="2"/>
      <c r="B34" s="20" t="s">
        <v>11</v>
      </c>
      <c r="C34" s="21">
        <f>G34+AE34</f>
        <v>1609213.9824</v>
      </c>
      <c r="D34" s="21">
        <f t="shared" si="0"/>
        <v>1595826.0193999996</v>
      </c>
      <c r="E34" s="21">
        <f t="shared" si="19"/>
        <v>99.16804333379993</v>
      </c>
      <c r="F34" s="22">
        <f t="shared" si="20"/>
        <v>13387.963000000454</v>
      </c>
      <c r="G34" s="21">
        <f>G27+G32+G33</f>
        <v>1541418.74642</v>
      </c>
      <c r="H34" s="21">
        <f>H27+H32+H33</f>
        <v>1528845.4684199996</v>
      </c>
      <c r="I34" s="21">
        <f t="shared" si="2"/>
        <v>99.18430484712852</v>
      </c>
      <c r="J34" s="22">
        <f>G34-H34</f>
        <v>12573.278000000399</v>
      </c>
      <c r="K34" s="21">
        <f>K27+K32</f>
        <v>919540.0593299998</v>
      </c>
      <c r="L34" s="21">
        <f>L27+L32</f>
        <v>916337.11371</v>
      </c>
      <c r="M34" s="21">
        <f t="shared" si="4"/>
        <v>99.65167959921902</v>
      </c>
      <c r="N34" s="35">
        <f>N27+N28</f>
        <v>3202.945619999977</v>
      </c>
      <c r="O34" s="21">
        <f>O27+O32</f>
        <v>321140.914</v>
      </c>
      <c r="P34" s="21">
        <f>P27+P32</f>
        <v>318369.23369</v>
      </c>
      <c r="Q34" s="21">
        <f t="shared" si="6"/>
        <v>99.13692706560586</v>
      </c>
      <c r="R34" s="35">
        <f t="shared" si="7"/>
        <v>2771.680309999967</v>
      </c>
      <c r="S34" s="21">
        <f>S27+S32</f>
        <v>142920.047</v>
      </c>
      <c r="T34" s="21">
        <f>T27+T32</f>
        <v>140455.92239000002</v>
      </c>
      <c r="U34" s="21">
        <f t="shared" si="8"/>
        <v>98.27587195657725</v>
      </c>
      <c r="V34" s="22">
        <f t="shared" si="9"/>
        <v>2464.12460999997</v>
      </c>
      <c r="W34" s="21">
        <f>W27+W32+W33</f>
        <v>157817.72609000004</v>
      </c>
      <c r="X34" s="21">
        <f>X27+X32+X33</f>
        <v>153683.19862999997</v>
      </c>
      <c r="Y34" s="21">
        <f t="shared" si="23"/>
        <v>97.38018816869644</v>
      </c>
      <c r="Z34" s="22">
        <f t="shared" si="12"/>
        <v>4134.52746000007</v>
      </c>
      <c r="AA34" s="21">
        <f>AA27+AA32</f>
        <v>0</v>
      </c>
      <c r="AB34" s="21">
        <f>AB27+AB32</f>
        <v>0</v>
      </c>
      <c r="AC34" s="21" t="e">
        <f t="shared" si="24"/>
        <v>#DIV/0!</v>
      </c>
      <c r="AD34" s="22">
        <f t="shared" si="25"/>
        <v>0</v>
      </c>
      <c r="AE34" s="21">
        <f>AE27+AE32+AE33</f>
        <v>67795.23598</v>
      </c>
      <c r="AF34" s="21">
        <f>AF27+AF32+AF33</f>
        <v>66980.55098</v>
      </c>
      <c r="AG34" s="21">
        <f t="shared" si="17"/>
        <v>98.79831526769766</v>
      </c>
      <c r="AH34" s="22">
        <f t="shared" si="26"/>
        <v>814.6849999999977</v>
      </c>
      <c r="AI34" s="21">
        <f>AI27+AI32</f>
        <v>2700</v>
      </c>
      <c r="AJ34" s="21">
        <f>AJ27+AJ32</f>
        <v>2586.3</v>
      </c>
      <c r="AK34" s="21">
        <f t="shared" si="27"/>
        <v>95.78888888888889</v>
      </c>
      <c r="AL34" s="22">
        <f t="shared" si="28"/>
        <v>113.69999999999982</v>
      </c>
      <c r="AM34" s="23"/>
      <c r="AN34" s="10"/>
      <c r="AO34" s="23"/>
      <c r="AP34" s="23"/>
      <c r="AQ34" s="23"/>
    </row>
    <row r="35" spans="7:43" ht="12.75"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7:43" ht="12.75"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6:43" ht="12.75">
      <c r="F37" s="23"/>
      <c r="G37" s="16"/>
      <c r="H37" s="16"/>
      <c r="I37" s="16"/>
      <c r="J37" s="23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6:43" ht="12.75">
      <c r="F38" s="23"/>
      <c r="G38" s="16"/>
      <c r="H38" s="16"/>
      <c r="I38" s="16"/>
      <c r="J38" s="23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6:43" ht="12.75">
      <c r="F39" s="23"/>
      <c r="G39" s="16"/>
      <c r="H39" s="16"/>
      <c r="I39" s="16"/>
      <c r="J39" s="23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6:43" ht="12.75">
      <c r="F40" s="23"/>
      <c r="G40" s="16"/>
      <c r="H40" s="16"/>
      <c r="I40" s="16"/>
      <c r="J40" s="23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7:43" ht="12.75"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7:43" ht="12.75"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7:43" ht="12.75"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7:43" ht="12.75"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7:43" ht="12.75"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7:43" ht="12.75"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7:43" ht="12.75"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7:43" ht="12.75"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7:43" ht="12.75"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7:43" ht="12.75"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7:43" ht="12.75"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7:43" ht="12.75"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7:43" ht="12.75"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7:43" ht="12.75"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7:43" ht="12.75"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7:43" ht="12.75"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7:43" ht="12.75"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7:43" ht="12.75"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7:43" ht="12.75"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7:43" ht="12.75"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7:43" ht="12.75"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7:43" ht="12.75"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7:43" ht="12.75"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7:43" ht="12.75"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7:43" ht="12.75"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7:43" ht="12.75"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7:43" ht="12.75"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7:43" ht="12.75"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7:43" ht="12.75"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7:43" ht="12.75"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7:43" ht="12.75"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7:43" ht="12.75"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7:43" ht="12.75"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7:43" ht="12.75"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7:43" ht="12.75"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7:43" ht="12.75"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7:43" ht="12.75"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7:43" ht="12.75"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7:43" ht="12.75"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7:43" ht="12.75"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7:43" ht="12.75"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</row>
    <row r="82" spans="7:43" ht="12.75"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</row>
    <row r="83" spans="7:43" ht="12.75"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7:43" ht="12.75"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7:43" ht="12.75"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7:43" ht="12.75"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7:43" ht="12.75"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7:43" ht="12.75"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7:43" ht="12.75"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7:43" ht="12.75"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</row>
    <row r="91" spans="7:43" ht="12.75"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</row>
    <row r="92" spans="7:43" ht="12.75"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7:43" ht="12.75"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7:43" ht="12.75"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7:43" ht="12.75"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</row>
    <row r="96" spans="7:43" ht="12.75"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7:43" ht="12.75"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7:43" ht="12.75"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7:43" ht="12.75"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</row>
    <row r="100" spans="7:43" ht="12.75"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</row>
    <row r="101" spans="7:43" ht="12.75"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</row>
    <row r="102" spans="7:43" ht="12.75"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</row>
    <row r="103" spans="7:43" ht="12.75"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</row>
    <row r="104" spans="7:43" ht="12.75"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</row>
    <row r="105" spans="7:43" ht="12.75"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</row>
    <row r="106" spans="7:43" ht="12.75"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</row>
    <row r="107" spans="7:43" ht="12.75"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</row>
    <row r="108" spans="7:43" ht="12.75"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</row>
    <row r="109" spans="7:43" ht="12.75"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</row>
    <row r="110" spans="7:43" ht="12.75"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7:43" ht="12.75"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</row>
    <row r="112" spans="7:43" ht="12.75"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7:43" ht="12.75"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7:43" ht="12.75"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7:43" ht="12.75"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7:43" ht="12.75"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7:43" ht="12.75"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7:43" ht="12.75"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7:43" ht="12.75"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</row>
    <row r="120" spans="7:43" ht="12.75"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7:43" ht="12.75"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7:43" ht="12.75"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7:43" ht="12.75"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7:43" ht="12.75"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7:43" ht="12.75"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7:43" ht="12.75"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7:43" ht="12.75"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7:43" ht="12.75"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</row>
    <row r="129" spans="7:43" ht="12.75"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7:43" ht="12.75"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7:43" ht="12.75"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7:43" ht="12.75"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</row>
    <row r="133" spans="7:43" ht="12.75"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7:43" ht="12.75"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7:43" ht="12.75"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</row>
    <row r="136" spans="7:43" ht="12.75"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7:43" ht="12.75"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7:43" ht="12.75"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7:43" ht="12.75"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</row>
    <row r="140" spans="7:43" ht="12.75"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</row>
    <row r="141" spans="7:43" ht="12.75"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7:43" ht="12.75"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</row>
    <row r="143" spans="7:43" ht="12.75"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</row>
    <row r="144" spans="7:43" ht="12.75"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</row>
    <row r="145" spans="7:43" ht="12.75"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7:43" ht="12.75"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7:43" ht="12.75"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7:43" ht="12.75"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</row>
    <row r="149" spans="7:43" ht="12.75"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</row>
    <row r="150" spans="7:43" ht="12.75"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</row>
    <row r="151" spans="7:43" ht="12.75"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</row>
    <row r="152" spans="7:43" ht="12.75"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</row>
    <row r="153" spans="7:43" ht="12.75"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</row>
    <row r="154" spans="7:43" ht="12.75"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</row>
    <row r="155" spans="7:43" ht="12.75"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</row>
    <row r="156" spans="7:43" ht="12.75"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</row>
    <row r="157" spans="7:43" ht="12.75"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</row>
    <row r="158" spans="7:43" ht="12.75"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</row>
    <row r="159" spans="7:43" ht="12.75"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</row>
    <row r="160" spans="7:43" ht="12.75"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</row>
    <row r="161" spans="7:43" ht="12.75"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</row>
    <row r="162" spans="7:43" ht="12.75"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</row>
    <row r="163" spans="7:43" ht="12.75"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</row>
    <row r="164" spans="7:43" ht="12.75"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</row>
    <row r="165" spans="7:43" ht="12.75"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</row>
    <row r="166" spans="7:43" ht="12.75"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</row>
    <row r="167" spans="7:43" ht="12.75"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</row>
    <row r="168" spans="7:43" ht="12.75"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</row>
    <row r="169" spans="7:43" ht="12.75"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</row>
    <row r="170" spans="7:43" ht="12.75"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</row>
    <row r="171" spans="7:43" ht="12.75"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</row>
    <row r="172" spans="7:43" ht="12.75"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</row>
    <row r="173" spans="7:43" ht="12.75"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</row>
    <row r="174" spans="7:43" ht="12.75"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</row>
    <row r="175" spans="7:43" ht="12.75"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</row>
    <row r="176" spans="7:43" ht="12.75"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</row>
    <row r="177" spans="7:43" ht="12.75"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</row>
    <row r="178" spans="7:43" ht="12.75"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</row>
    <row r="179" spans="7:43" ht="12.75"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</row>
    <row r="180" spans="7:43" ht="12.75"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</row>
    <row r="181" spans="7:43" ht="12.75"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</row>
    <row r="182" spans="7:43" ht="12.75"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</row>
    <row r="183" spans="7:43" ht="12.75"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</row>
    <row r="184" spans="7:43" ht="12.75"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</row>
    <row r="185" spans="7:43" ht="12.75"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</row>
    <row r="186" spans="7:43" ht="12.75"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</row>
    <row r="187" spans="7:43" ht="12.75"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</row>
    <row r="188" spans="7:43" ht="12.75"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</row>
    <row r="189" spans="7:43" ht="12.75"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</row>
    <row r="190" spans="7:43" ht="12.75"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</row>
    <row r="191" spans="7:43" ht="12.75"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</row>
    <row r="192" spans="7:43" ht="12.75"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</row>
    <row r="193" spans="7:43" ht="12.75"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</row>
    <row r="194" spans="7:43" ht="12.75"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</row>
    <row r="195" spans="7:43" ht="12.75"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</row>
    <row r="196" spans="7:43" ht="12.75"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</row>
    <row r="197" spans="7:43" ht="12.75"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</row>
    <row r="198" spans="7:43" ht="12.75"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</row>
    <row r="199" spans="7:43" ht="12.75"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</row>
    <row r="200" spans="7:43" ht="12.75"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</row>
    <row r="201" spans="7:43" ht="12.75"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</row>
    <row r="202" spans="7:43" ht="12.75"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</row>
    <row r="203" spans="7:43" ht="12.75"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</row>
    <row r="204" spans="7:43" ht="12.75"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</row>
    <row r="205" spans="7:43" ht="12.75"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</row>
    <row r="206" spans="7:43" ht="12.75"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</row>
    <row r="207" spans="7:43" ht="12.75"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</row>
    <row r="208" spans="7:43" ht="12.75"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</row>
    <row r="209" spans="7:43" ht="12.75"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</row>
    <row r="210" spans="7:43" ht="12.75"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</row>
    <row r="211" spans="7:43" ht="12.75"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</row>
    <row r="212" spans="7:43" ht="12.75"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</row>
    <row r="213" spans="7:43" ht="12.75"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</row>
    <row r="214" spans="7:43" ht="12.75"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</row>
    <row r="215" spans="7:43" ht="12.75"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</row>
    <row r="216" spans="7:43" ht="12.75"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</row>
    <row r="217" spans="7:43" ht="12.75"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</row>
    <row r="218" spans="7:43" ht="12.75"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</row>
    <row r="219" spans="7:43" ht="12.75"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</row>
    <row r="220" spans="7:43" ht="12.75"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</row>
    <row r="221" spans="7:43" ht="12.75"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</row>
    <row r="222" spans="7:43" ht="12.75"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</row>
    <row r="223" spans="7:43" ht="12.75"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</row>
    <row r="224" spans="7:43" ht="12.75"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</row>
    <row r="225" spans="7:43" ht="12.75"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</row>
    <row r="226" spans="7:43" ht="12.75"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</row>
    <row r="227" spans="7:43" ht="12.75"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</row>
    <row r="228" spans="7:43" ht="12.75"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</row>
    <row r="229" spans="7:43" ht="12.75"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</row>
    <row r="230" spans="7:43" ht="12.75"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</row>
    <row r="231" spans="7:43" ht="12.75"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</row>
    <row r="232" spans="7:43" ht="12.75"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</row>
    <row r="233" spans="7:43" ht="12.75"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</row>
    <row r="234" spans="7:43" ht="12.75"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</row>
    <row r="235" spans="7:43" ht="12.75"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</row>
    <row r="236" spans="7:43" ht="12.75"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</row>
    <row r="237" spans="7:43" ht="12.75"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</row>
    <row r="238" spans="7:43" ht="12.75"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</row>
    <row r="239" spans="7:43" ht="12.75"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</row>
    <row r="240" spans="7:43" ht="12.75"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</row>
    <row r="241" spans="7:43" ht="12.75"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</row>
    <row r="242" spans="7:43" ht="12.75"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</row>
    <row r="243" spans="7:43" ht="12.75"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</row>
    <row r="244" spans="7:43" ht="12.75"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</row>
    <row r="245" spans="7:43" ht="12.75"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</row>
    <row r="246" spans="7:43" ht="12.75"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</row>
    <row r="247" spans="7:43" ht="12.75"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</row>
    <row r="248" spans="7:43" ht="12.75"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</row>
    <row r="249" spans="7:43" ht="12.75"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</row>
    <row r="250" spans="7:43" ht="12.75"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</row>
    <row r="251" spans="7:43" ht="12.75"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</row>
    <row r="252" spans="7:43" ht="12.75"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</row>
    <row r="253" spans="7:43" ht="12.75"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</row>
    <row r="254" spans="7:43" ht="12.75"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</row>
    <row r="255" spans="7:43" ht="12.75"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</row>
    <row r="256" spans="7:43" ht="12.75"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</row>
    <row r="257" spans="7:43" ht="12.75"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</row>
    <row r="258" spans="7:43" ht="12.75"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</row>
    <row r="259" spans="7:43" ht="12.75"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</row>
    <row r="260" spans="7:43" ht="12.75"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</row>
    <row r="261" spans="7:43" ht="12.75"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</row>
    <row r="262" spans="7:43" ht="12.75"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</row>
    <row r="263" spans="7:43" ht="12.75"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</row>
    <row r="264" spans="7:43" ht="12.75"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7:43" ht="12.75"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</row>
    <row r="266" spans="7:43" ht="12.75"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</row>
    <row r="267" spans="7:43" ht="12.75"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7:43" ht="12.75"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</row>
    <row r="269" spans="7:43" ht="12.75"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</row>
    <row r="270" spans="7:43" ht="12.75"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</row>
    <row r="271" spans="7:43" ht="12.75"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</row>
    <row r="272" spans="7:43" ht="12.75"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</row>
    <row r="273" spans="7:43" ht="12.75"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</row>
    <row r="274" spans="7:43" ht="12.75"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</row>
    <row r="275" spans="7:43" ht="12.75"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</row>
    <row r="276" spans="7:43" ht="12.75"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</row>
    <row r="277" spans="7:43" ht="12.75"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</row>
    <row r="278" spans="7:43" ht="12.75"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</row>
    <row r="279" spans="7:43" ht="12.75"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</row>
    <row r="280" spans="7:43" ht="12.75"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</row>
    <row r="281" spans="7:43" ht="12.75"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</row>
    <row r="282" spans="7:43" ht="12.75"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</row>
    <row r="283" spans="7:43" ht="12.75"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</row>
    <row r="284" spans="7:43" ht="12.75"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</row>
    <row r="285" spans="7:43" ht="12.75"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</row>
    <row r="286" spans="7:43" ht="12.75"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</row>
    <row r="287" spans="7:43" ht="12.75"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</row>
    <row r="288" spans="7:43" ht="12.75"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</row>
    <row r="289" spans="7:43" ht="12.75"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</row>
    <row r="290" spans="7:43" ht="12.75"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</row>
    <row r="291" spans="7:43" ht="12.75"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</row>
    <row r="292" spans="7:43" ht="12.75"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</row>
    <row r="293" spans="7:43" ht="12.75"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</row>
    <row r="294" spans="7:43" ht="12.75"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</row>
    <row r="295" spans="7:43" ht="12.75"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</row>
    <row r="296" spans="7:43" ht="12.75"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</row>
    <row r="297" spans="7:43" ht="12.75"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</row>
    <row r="298" spans="7:43" ht="12.75"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</row>
    <row r="299" spans="7:43" ht="12.75"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</row>
    <row r="300" spans="7:43" ht="12.75"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</row>
    <row r="301" spans="7:43" ht="12.75"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</row>
    <row r="302" spans="7:43" ht="12.75"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</row>
    <row r="303" spans="7:43" ht="12.75"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</row>
    <row r="304" spans="7:43" ht="12.75"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</row>
    <row r="305" spans="7:43" ht="12.75"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</row>
    <row r="306" spans="7:43" ht="12.75"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</row>
    <row r="307" spans="7:43" ht="12.75"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</row>
    <row r="308" spans="7:43" ht="12.75"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</row>
    <row r="309" spans="7:43" ht="12.75"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</row>
    <row r="310" spans="7:43" ht="12.75"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</row>
    <row r="311" spans="7:43" ht="12.75"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</row>
    <row r="312" spans="7:43" ht="12.75"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</row>
    <row r="313" spans="7:43" ht="12.75"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</row>
    <row r="314" spans="7:43" ht="12.75"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</row>
    <row r="315" spans="7:43" ht="12.75"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</row>
    <row r="316" spans="7:43" ht="12.75"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</row>
    <row r="317" spans="7:43" ht="12.75"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</row>
    <row r="318" spans="7:43" ht="12.75"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</row>
    <row r="319" spans="7:43" ht="12.75"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</row>
    <row r="320" spans="7:43" ht="12.75"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</row>
    <row r="321" spans="7:43" ht="12.75"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</row>
    <row r="322" spans="7:43" ht="12.75"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</row>
    <row r="323" spans="7:43" ht="12.75"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</row>
    <row r="324" spans="7:43" ht="12.75"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</row>
    <row r="325" spans="7:43" ht="12.75"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</row>
    <row r="326" spans="7:43" ht="12.75"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</row>
    <row r="327" spans="7:43" ht="12.75"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</row>
    <row r="328" spans="7:43" ht="12.75"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</row>
    <row r="329" spans="7:43" ht="12.75"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</row>
    <row r="330" spans="7:43" ht="12.75"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</row>
    <row r="331" spans="7:43" ht="12.75"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</row>
    <row r="332" spans="7:43" ht="12.75"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</row>
    <row r="333" spans="7:43" ht="12.75"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</row>
    <row r="334" spans="7:43" ht="12.75"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</row>
    <row r="335" spans="7:43" ht="12.75"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</row>
    <row r="336" spans="7:43" ht="12.75"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</row>
    <row r="337" spans="7:43" ht="12.75"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</row>
    <row r="338" spans="7:43" ht="12.75"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</row>
    <row r="339" spans="7:43" ht="12.75"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</row>
    <row r="340" spans="7:43" ht="12.75"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</row>
    <row r="341" spans="7:43" ht="12.75"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</row>
    <row r="342" spans="7:43" ht="12.75"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</row>
    <row r="343" spans="7:43" ht="12.75"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</row>
    <row r="344" spans="7:43" ht="12.75"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</row>
    <row r="345" spans="7:43" ht="12.75"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</row>
    <row r="346" spans="7:43" ht="12.75"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</row>
    <row r="347" spans="7:43" ht="12.75"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</row>
    <row r="348" spans="7:43" ht="12.75"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</row>
    <row r="349" spans="7:43" ht="12.75"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</row>
    <row r="350" spans="7:43" ht="12.75"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</row>
    <row r="351" spans="7:43" ht="12.75"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</row>
    <row r="352" spans="7:43" ht="12.75"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</row>
    <row r="353" spans="7:43" ht="12.75"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</row>
    <row r="354" spans="7:43" ht="12.75"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</row>
    <row r="355" spans="7:43" ht="12.75"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</row>
    <row r="356" spans="7:43" ht="12.75"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</row>
    <row r="357" spans="7:43" ht="12.75"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</row>
    <row r="358" spans="7:43" ht="12.75"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</row>
    <row r="359" spans="7:43" ht="12.75"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</row>
    <row r="360" spans="7:43" ht="12.75"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</row>
    <row r="361" spans="7:43" ht="12.75"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</row>
    <row r="362" spans="7:43" ht="12.75"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</row>
    <row r="363" spans="7:43" ht="12.75"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</row>
    <row r="364" spans="7:43" ht="12.75"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</row>
    <row r="365" spans="7:43" ht="12.75"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</row>
    <row r="366" spans="7:43" ht="12.75"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</row>
    <row r="367" spans="7:43" ht="12.75"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</row>
    <row r="368" spans="7:43" ht="12.75"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</row>
    <row r="369" spans="7:43" ht="12.75"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</row>
    <row r="370" spans="7:43" ht="12.75"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</row>
    <row r="371" spans="7:43" ht="12.75"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</row>
    <row r="372" spans="7:43" ht="12.75"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</row>
    <row r="373" spans="7:43" ht="12.75"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</row>
    <row r="374" spans="7:43" ht="12.75"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</row>
    <row r="375" spans="7:43" ht="12.75"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</row>
    <row r="376" spans="7:43" ht="12.75"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</row>
    <row r="377" spans="7:43" ht="12.75"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</row>
    <row r="378" spans="7:43" ht="12.75"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</row>
    <row r="379" spans="7:43" ht="12.75"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</row>
    <row r="380" spans="7:43" ht="12.75"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</row>
    <row r="381" spans="7:43" ht="12.75"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</row>
    <row r="382" spans="7:43" ht="12.75"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</row>
    <row r="383" spans="7:43" ht="12.75"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</row>
    <row r="384" spans="7:43" ht="12.75"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</row>
    <row r="385" spans="7:43" ht="12.75"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</row>
    <row r="386" spans="7:43" ht="12.75"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</row>
    <row r="387" spans="7:43" ht="12.75"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</row>
    <row r="388" spans="7:43" ht="12.75"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</row>
    <row r="389" spans="7:43" ht="12.75"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</row>
    <row r="390" spans="7:43" ht="12.75"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</row>
    <row r="391" spans="7:43" ht="12.75"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</row>
    <row r="392" spans="7:43" ht="12.75"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</row>
    <row r="393" spans="7:43" ht="12.75"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</row>
    <row r="394" spans="7:43" ht="12.75"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</row>
    <row r="395" spans="7:43" ht="12.75"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</row>
    <row r="396" spans="7:43" ht="12.75"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</row>
    <row r="397" spans="7:43" ht="12.75"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</row>
    <row r="398" spans="7:43" ht="12.75"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</row>
    <row r="399" spans="7:43" ht="12.75"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</row>
    <row r="400" spans="7:43" ht="12.75"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</row>
    <row r="401" spans="7:43" ht="12.75"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</row>
    <row r="402" spans="7:43" ht="12.75"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</row>
    <row r="403" spans="7:43" ht="12.75"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</row>
    <row r="404" spans="7:43" ht="12.75"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</row>
    <row r="405" spans="7:43" ht="12.75"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</row>
    <row r="406" spans="7:43" ht="12.75"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</row>
    <row r="407" spans="7:43" ht="12.75"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</row>
    <row r="408" spans="7:43" ht="12.75"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</row>
    <row r="409" spans="7:43" ht="12.75"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</row>
    <row r="410" spans="7:43" ht="12.75"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</row>
    <row r="411" spans="7:43" ht="12.75"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</row>
    <row r="412" spans="7:43" ht="12.75"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</row>
    <row r="413" spans="7:43" ht="12.75"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</row>
    <row r="414" spans="7:43" ht="12.75"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</row>
    <row r="415" spans="7:43" ht="12.75"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</row>
    <row r="416" spans="7:43" ht="12.75"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</row>
    <row r="417" spans="7:43" ht="12.75"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</row>
    <row r="418" spans="7:43" ht="12.75"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</row>
    <row r="419" spans="7:43" ht="12.75"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</row>
    <row r="420" spans="7:43" ht="12.75"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</row>
    <row r="421" spans="7:43" ht="12.75"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</row>
    <row r="422" spans="7:43" ht="12.75"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</row>
    <row r="423" spans="7:43" ht="12.75"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</row>
    <row r="424" spans="7:43" ht="12.75"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</row>
    <row r="425" spans="7:43" ht="12.75"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</row>
    <row r="426" spans="7:43" ht="12.75"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</row>
    <row r="427" spans="7:43" ht="12.75"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</row>
    <row r="428" spans="7:43" ht="12.75"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</row>
    <row r="429" spans="7:43" ht="12.75"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</row>
    <row r="430" spans="7:43" ht="12.75"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</row>
    <row r="431" spans="7:43" ht="12.75"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</row>
    <row r="432" spans="7:43" ht="12.75"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</row>
    <row r="433" spans="7:43" ht="12.75"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</row>
    <row r="434" spans="7:43" ht="12.75"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</row>
    <row r="435" spans="7:43" ht="12.75"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</row>
    <row r="436" spans="7:43" ht="12.75"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</row>
    <row r="437" spans="7:43" ht="12.75"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</row>
    <row r="438" spans="7:43" ht="12.75"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</row>
    <row r="439" spans="7:43" ht="12.75"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</row>
    <row r="440" spans="7:43" ht="12.75"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</row>
    <row r="441" spans="7:43" ht="12.75"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</row>
    <row r="442" spans="7:43" ht="12.75"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</row>
    <row r="443" spans="7:43" ht="12.75"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</row>
    <row r="444" spans="7:43" ht="12.75"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</row>
    <row r="445" spans="7:43" ht="12.75"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</row>
    <row r="446" spans="7:43" ht="12.75"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</row>
    <row r="447" spans="7:43" ht="12.75"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</row>
    <row r="448" spans="7:43" ht="12.75"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</row>
    <row r="449" spans="7:43" ht="12.75"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</row>
    <row r="450" spans="7:43" ht="12.75"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</row>
    <row r="451" spans="7:43" ht="12.75"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</row>
    <row r="452" spans="7:43" ht="12.75"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</row>
    <row r="453" spans="7:43" ht="12.75"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</row>
    <row r="454" spans="7:43" ht="12.75"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</row>
    <row r="455" spans="7:43" ht="12.75"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</row>
    <row r="456" spans="7:43" ht="12.75"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</row>
    <row r="457" spans="7:43" ht="12.75"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</row>
    <row r="458" spans="7:43" ht="12.75"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</row>
    <row r="459" spans="7:43" ht="12.75"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</row>
    <row r="460" spans="7:43" ht="12.75"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</row>
    <row r="461" spans="7:43" ht="12.75"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</row>
    <row r="462" spans="7:43" ht="12.75"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</row>
    <row r="463" spans="7:43" ht="12.75"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</row>
    <row r="464" spans="7:43" ht="12.75"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</row>
    <row r="465" spans="7:43" ht="12.75"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</row>
    <row r="466" spans="7:43" ht="12.75"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</row>
    <row r="467" spans="7:43" ht="12.75"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</row>
    <row r="468" spans="7:43" ht="12.75"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</row>
    <row r="469" spans="7:43" ht="12.75"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</row>
    <row r="470" spans="7:43" ht="12.75"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</row>
    <row r="471" spans="7:43" ht="12.75"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</row>
    <row r="472" spans="7:43" ht="12.75"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</row>
    <row r="473" spans="7:43" ht="12.75"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</row>
    <row r="474" spans="7:43" ht="12.75"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</row>
    <row r="475" spans="7:43" ht="12.75"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</row>
    <row r="476" spans="7:43" ht="12.75"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</row>
    <row r="477" spans="7:43" ht="12.75"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</row>
    <row r="478" spans="7:43" ht="12.75"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</row>
    <row r="479" spans="7:43" ht="12.75"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</row>
    <row r="480" spans="7:43" ht="12.75"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</row>
    <row r="481" spans="7:43" ht="12.75"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</row>
    <row r="482" spans="7:43" ht="12.75"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</row>
    <row r="483" spans="7:43" ht="12.75"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</row>
    <row r="484" spans="7:43" ht="12.75"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</row>
    <row r="485" spans="7:43" ht="12.75"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</row>
    <row r="486" spans="7:43" ht="12.75"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</row>
    <row r="487" spans="7:43" ht="12.75"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</row>
    <row r="488" spans="7:43" ht="12.75"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</row>
    <row r="489" spans="7:43" ht="12.75"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</row>
    <row r="490" spans="7:43" ht="12.75"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</row>
    <row r="491" spans="7:43" ht="12.75"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</row>
    <row r="492" spans="7:43" ht="12.75"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</row>
    <row r="493" spans="7:43" ht="12.75"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</row>
    <row r="494" spans="7:43" ht="12.75"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</row>
    <row r="495" spans="7:43" ht="12.75"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</row>
    <row r="496" spans="7:43" ht="12.75"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</row>
    <row r="497" spans="7:43" ht="12.75"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</row>
    <row r="498" spans="7:43" ht="12.75"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</row>
    <row r="499" spans="7:43" ht="12.75"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</row>
    <row r="500" spans="7:43" ht="12.75"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</row>
    <row r="501" spans="7:43" ht="12.75"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</row>
    <row r="502" spans="7:43" ht="12.75"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</row>
    <row r="503" spans="7:43" ht="12.75"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</row>
    <row r="504" spans="7:43" ht="12.75"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</row>
    <row r="505" spans="7:43" ht="12.75"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</row>
    <row r="506" spans="7:43" ht="12.75"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</row>
    <row r="507" spans="7:43" ht="12.75"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</row>
    <row r="508" spans="7:43" ht="12.75"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</row>
    <row r="509" spans="7:43" ht="12.75"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</row>
    <row r="510" spans="7:43" ht="12.75"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</row>
    <row r="511" spans="7:43" ht="12.75"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</row>
    <row r="512" spans="7:43" ht="12.75"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</row>
    <row r="513" spans="7:43" ht="12.75"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</row>
    <row r="514" spans="7:43" ht="12.75"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</row>
    <row r="515" spans="7:43" ht="12.75"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</row>
    <row r="516" spans="7:43" ht="12.75"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</row>
    <row r="517" spans="7:43" ht="12.75"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</row>
    <row r="518" spans="7:43" ht="12.75"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</row>
    <row r="519" spans="7:43" ht="12.75"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</row>
    <row r="520" spans="7:43" ht="12.75"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</row>
    <row r="521" spans="7:43" ht="12.75"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</row>
    <row r="522" spans="7:43" ht="12.75"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</row>
    <row r="523" spans="7:43" ht="12.75"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</row>
    <row r="524" spans="7:43" ht="12.75"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</row>
    <row r="525" spans="7:43" ht="12.75"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</row>
    <row r="526" spans="7:43" ht="12.75"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</row>
    <row r="527" spans="7:43" ht="12.75"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</row>
    <row r="528" spans="7:43" ht="12.75"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</row>
    <row r="529" spans="7:43" ht="12.75"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</row>
    <row r="530" spans="7:43" ht="12.75"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</row>
    <row r="531" spans="7:43" ht="12.75"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</row>
    <row r="532" spans="7:43" ht="12.75"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</row>
    <row r="533" spans="7:43" ht="12.75"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</row>
    <row r="534" spans="7:43" ht="12.75"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</row>
    <row r="535" spans="7:43" ht="12.75"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</row>
    <row r="536" spans="7:43" ht="12.75"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</row>
    <row r="537" spans="7:43" ht="12.75"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</row>
    <row r="538" spans="7:43" ht="12.75"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</row>
    <row r="539" spans="7:43" ht="12.75"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</row>
    <row r="540" spans="7:43" ht="12.75"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</row>
    <row r="541" spans="7:43" ht="12.75"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</row>
    <row r="542" spans="7:43" ht="12.75"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</row>
    <row r="543" spans="7:43" ht="12.75"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</row>
    <row r="544" spans="7:43" ht="12.75"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</row>
    <row r="545" spans="7:43" ht="12.75"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</row>
    <row r="546" spans="7:43" ht="12.75"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</row>
    <row r="547" spans="7:43" ht="12.75"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</row>
    <row r="548" spans="7:43" ht="12.75"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</row>
    <row r="549" spans="7:43" ht="12.75"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</row>
    <row r="550" spans="7:43" ht="12.75"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</row>
    <row r="551" spans="7:43" ht="12.75"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</row>
    <row r="552" spans="7:43" ht="12.75"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</row>
    <row r="553" spans="7:43" ht="12.75"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</row>
    <row r="554" spans="7:43" ht="12.75"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</row>
    <row r="555" spans="7:43" ht="12.75"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</row>
    <row r="556" spans="7:43" ht="12.75"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</row>
    <row r="557" spans="7:43" ht="12.75"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</row>
    <row r="558" spans="7:43" ht="12.75"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</row>
    <row r="559" spans="7:43" ht="12.75"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</row>
    <row r="560" spans="7:43" ht="12.75"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</row>
    <row r="561" spans="7:43" ht="12.75"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</row>
    <row r="562" spans="7:43" ht="12.75"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</row>
    <row r="563" spans="7:43" ht="12.75"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</row>
    <row r="564" spans="7:43" ht="12.75"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</row>
    <row r="565" spans="7:43" ht="12.75"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</row>
    <row r="566" spans="7:43" ht="12.75"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</row>
    <row r="567" spans="7:43" ht="12.75"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</row>
    <row r="568" spans="7:43" ht="12.75"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</row>
    <row r="569" spans="7:43" ht="12.75"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</row>
    <row r="570" spans="7:43" ht="12.75"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</row>
    <row r="571" spans="7:43" ht="12.75"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</row>
    <row r="572" spans="7:43" ht="12.75"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</row>
    <row r="573" spans="7:43" ht="12.75"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</row>
    <row r="574" spans="7:43" ht="12.75"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</row>
    <row r="575" spans="7:43" ht="12.75"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</row>
    <row r="576" spans="7:43" ht="12.75"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</row>
    <row r="577" spans="7:43" ht="12.75"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</row>
    <row r="578" spans="7:43" ht="12.75"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</row>
    <row r="579" spans="7:43" ht="12.75"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</row>
    <row r="580" spans="7:43" ht="12.75"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</row>
    <row r="581" spans="7:43" ht="12.75"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</row>
    <row r="582" spans="7:43" ht="12.75"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</row>
    <row r="583" spans="7:43" ht="12.75"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</row>
    <row r="584" spans="7:43" ht="12.75"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</row>
    <row r="585" spans="7:43" ht="12.75"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</row>
    <row r="586" spans="7:43" ht="12.75"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</row>
    <row r="587" spans="7:43" ht="12.75"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</row>
    <row r="588" spans="7:43" ht="12.75"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</row>
    <row r="589" spans="7:43" ht="12.75"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</row>
    <row r="590" spans="7:43" ht="12.75"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</row>
    <row r="591" spans="7:43" ht="12.75"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</row>
    <row r="592" spans="7:43" ht="12.75"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</row>
    <row r="593" spans="7:43" ht="12.75"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</row>
    <row r="594" spans="7:43" ht="12.75"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</row>
    <row r="595" spans="7:43" ht="12.75"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</row>
    <row r="596" spans="7:43" ht="12.75"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</row>
    <row r="597" spans="7:43" ht="12.75"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</row>
    <row r="598" spans="7:43" ht="12.75"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</row>
    <row r="599" spans="7:43" ht="12.75"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</row>
    <row r="600" spans="7:43" ht="12.75"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</row>
    <row r="601" spans="7:43" ht="12.75"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</row>
    <row r="602" spans="7:43" ht="12.75"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</row>
    <row r="603" spans="7:43" ht="12.75"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</row>
    <row r="604" spans="7:43" ht="12.75"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</row>
    <row r="605" spans="7:43" ht="12.75"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</row>
    <row r="606" spans="7:43" ht="12.75"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</row>
    <row r="607" spans="7:43" ht="12.75"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</row>
    <row r="608" spans="7:43" ht="12.75"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</row>
    <row r="609" spans="7:43" ht="12.75"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</row>
    <row r="610" spans="7:43" ht="12.75"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</row>
    <row r="611" spans="7:43" ht="12.75"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</row>
    <row r="612" spans="7:43" ht="12.75"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</row>
    <row r="613" spans="7:43" ht="12.75"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</row>
    <row r="614" spans="7:43" ht="12.75"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</row>
    <row r="615" spans="7:43" ht="12.75"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</row>
    <row r="616" spans="7:43" ht="12.75"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</row>
    <row r="617" spans="7:43" ht="12.75"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</row>
    <row r="618" spans="7:43" ht="12.75"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</row>
    <row r="619" spans="7:43" ht="12.75"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</row>
    <row r="620" spans="7:43" ht="12.75"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</row>
    <row r="621" spans="7:43" ht="12.75"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</row>
    <row r="622" spans="7:43" ht="12.75"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</row>
    <row r="623" spans="7:43" ht="12.75"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</row>
    <row r="624" spans="7:43" ht="12.75"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</row>
    <row r="625" spans="7:43" ht="12.75"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</row>
    <row r="626" spans="7:43" ht="12.75"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</row>
    <row r="627" spans="7:43" ht="12.75"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</row>
    <row r="628" spans="7:43" ht="12.75"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</row>
    <row r="629" spans="7:43" ht="12.75"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</row>
    <row r="630" spans="7:43" ht="12.75"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</row>
    <row r="631" spans="7:43" ht="12.75"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</row>
    <row r="632" spans="7:43" ht="12.75"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</row>
    <row r="633" spans="7:43" ht="12.75"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</row>
    <row r="634" spans="7:43" ht="12.75"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</row>
    <row r="635" spans="7:43" ht="12.75"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</row>
    <row r="636" spans="7:43" ht="12.75"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</row>
    <row r="637" spans="7:43" ht="12.75"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</row>
    <row r="638" spans="7:43" ht="12.75"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</row>
    <row r="639" spans="7:43" ht="12.75"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</row>
    <row r="640" spans="7:43" ht="12.75"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</row>
    <row r="641" spans="7:43" ht="12.75"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</row>
    <row r="642" spans="7:43" ht="12.75"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</row>
    <row r="643" spans="7:43" ht="12.75"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</row>
    <row r="644" spans="7:43" ht="12.75"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</row>
    <row r="645" spans="7:43" ht="12.75"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</row>
    <row r="646" spans="7:43" ht="12.75"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</row>
    <row r="647" spans="7:43" ht="12.75"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</row>
    <row r="648" spans="7:43" ht="12.75"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</row>
    <row r="649" spans="7:43" ht="12.75"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</row>
    <row r="650" spans="7:43" ht="12.75"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</row>
    <row r="651" spans="7:43" ht="12.75"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</row>
    <row r="652" spans="7:43" ht="12.75"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</row>
    <row r="653" spans="7:43" ht="12.75"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</row>
    <row r="654" spans="7:43" ht="12.75"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</row>
    <row r="655" spans="7:43" ht="12.75"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</row>
    <row r="656" spans="7:43" ht="12.75"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</row>
    <row r="657" spans="7:43" ht="12.75"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</row>
    <row r="658" spans="7:43" ht="12.75"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</row>
    <row r="659" spans="7:43" ht="12.75"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</row>
    <row r="660" spans="7:43" ht="12.75"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</row>
    <row r="661" spans="7:43" ht="12.75"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</row>
    <row r="662" spans="7:43" ht="12.75"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</row>
    <row r="663" spans="7:43" ht="12.75"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</row>
    <row r="664" spans="7:43" ht="12.75"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</row>
    <row r="665" spans="7:43" ht="12.75"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</row>
    <row r="666" spans="7:43" ht="12.75"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</row>
    <row r="667" spans="7:43" ht="12.75"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</row>
    <row r="668" spans="7:43" ht="12.75"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</row>
    <row r="669" spans="7:43" ht="12.75"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</row>
    <row r="670" spans="7:43" ht="12.75"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</row>
    <row r="671" spans="7:43" ht="12.75"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</row>
    <row r="672" spans="7:43" ht="12.75"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</row>
    <row r="673" spans="7:43" ht="12.75"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</row>
    <row r="674" spans="7:43" ht="12.75"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</row>
    <row r="675" spans="7:43" ht="12.75"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</row>
    <row r="676" spans="7:43" ht="12.75"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</row>
    <row r="677" spans="7:43" ht="12.75"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</row>
    <row r="678" spans="7:43" ht="12.75"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</row>
    <row r="679" spans="7:43" ht="12.75"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</row>
    <row r="680" spans="7:43" ht="12.75"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</row>
    <row r="681" spans="7:43" ht="12.75"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</row>
    <row r="682" spans="7:43" ht="12.75"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</row>
    <row r="683" spans="7:43" ht="12.75"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</row>
    <row r="684" spans="7:43" ht="12.75"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</row>
    <row r="685" spans="7:43" ht="12.75"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</row>
    <row r="686" spans="7:43" ht="12.75"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</row>
    <row r="687" spans="7:43" ht="12.75"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</row>
    <row r="688" spans="7:43" ht="12.75"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</row>
    <row r="689" spans="7:43" ht="12.75"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</row>
    <row r="690" spans="7:43" ht="12.75"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</row>
    <row r="691" spans="7:43" ht="12.75"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</row>
    <row r="692" spans="7:43" ht="12.75"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</row>
    <row r="693" spans="7:43" ht="12.75"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</row>
    <row r="694" spans="7:43" ht="12.75"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</row>
    <row r="695" spans="7:43" ht="12.75"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</row>
    <row r="696" spans="7:43" ht="12.75"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</row>
    <row r="697" spans="7:43" ht="12.75"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</row>
    <row r="698" spans="7:43" ht="12.75"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</row>
    <row r="699" spans="7:43" ht="12.75"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</row>
    <row r="700" spans="7:43" ht="12.75"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</row>
    <row r="701" spans="7:43" ht="12.75"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</row>
    <row r="702" spans="7:43" ht="12.75"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</row>
    <row r="703" spans="7:43" ht="12.75"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</row>
    <row r="704" spans="7:43" ht="12.75"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</row>
    <row r="705" spans="7:43" ht="12.75"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</row>
    <row r="706" spans="7:43" ht="12.75"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</row>
    <row r="707" spans="7:43" ht="12.75"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</row>
    <row r="708" spans="7:43" ht="12.75"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</row>
    <row r="709" spans="7:43" ht="12.75"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</row>
    <row r="710" spans="7:43" ht="12.75"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</row>
    <row r="711" spans="7:43" ht="12.75"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</row>
    <row r="712" spans="7:43" ht="12.75"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</row>
    <row r="713" spans="7:43" ht="12.75"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</row>
    <row r="714" spans="7:43" ht="12.75"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</row>
    <row r="715" spans="7:43" ht="12.75"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</row>
    <row r="716" spans="7:43" ht="12.75"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</row>
    <row r="717" spans="7:43" ht="12.75"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</row>
    <row r="718" spans="7:43" ht="12.75"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</row>
    <row r="719" spans="7:43" ht="12.75"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</row>
    <row r="720" spans="7:43" ht="12.75"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</row>
    <row r="721" spans="7:43" ht="12.75"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</row>
    <row r="722" spans="7:43" ht="12.75"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</row>
    <row r="723" spans="7:43" ht="12.75"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</row>
    <row r="724" spans="7:43" ht="12.75"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</row>
    <row r="725" spans="7:43" ht="12.75"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</row>
    <row r="726" spans="7:43" ht="12.75"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</row>
    <row r="727" spans="7:43" ht="12.75"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</row>
    <row r="728" spans="7:43" ht="12.75"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</row>
    <row r="729" spans="7:43" ht="12.75"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</row>
    <row r="730" spans="7:43" ht="12.75"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</row>
    <row r="731" spans="7:43" ht="12.75"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</row>
    <row r="732" spans="7:43" ht="12.75"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</row>
    <row r="733" spans="7:43" ht="12.75"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</row>
    <row r="734" spans="7:43" ht="12.75"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</row>
    <row r="735" spans="7:43" ht="12.75"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</row>
    <row r="736" spans="7:43" ht="12.75"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</row>
    <row r="737" spans="7:43" ht="12.75"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</row>
    <row r="738" spans="7:43" ht="12.75"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</row>
    <row r="739" spans="7:43" ht="12.75"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</row>
    <row r="740" spans="7:43" ht="12.75"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</row>
    <row r="741" spans="7:43" ht="12.75"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</row>
    <row r="742" spans="7:43" ht="12.75"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</row>
    <row r="743" spans="7:43" ht="12.75"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</row>
    <row r="744" spans="7:43" ht="12.75"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</row>
    <row r="745" spans="7:43" ht="12.75"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</row>
    <row r="746" spans="7:43" ht="12.75"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</row>
    <row r="747" spans="7:43" ht="12.75"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</row>
    <row r="748" spans="7:43" ht="12.75"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</row>
    <row r="749" spans="7:43" ht="12.75"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</row>
    <row r="750" spans="7:43" ht="12.75"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</row>
    <row r="751" spans="7:43" ht="12.75"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</row>
    <row r="752" spans="7:43" ht="12.75"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</row>
    <row r="753" spans="7:43" ht="12.75"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</row>
    <row r="754" spans="7:43" ht="12.75"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</row>
    <row r="755" spans="7:43" ht="12.75"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</row>
    <row r="756" spans="7:43" ht="12.75"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</row>
    <row r="757" spans="7:43" ht="12.75"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</row>
    <row r="758" spans="7:43" ht="12.75"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</row>
    <row r="759" spans="7:43" ht="12.75"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</row>
    <row r="760" spans="7:43" ht="12.75"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</row>
    <row r="761" spans="7:43" ht="12.75"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</row>
    <row r="762" spans="7:43" ht="12.75"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</row>
    <row r="763" spans="7:43" ht="12.75"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</row>
    <row r="764" spans="7:43" ht="12.75"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</row>
    <row r="765" spans="7:43" ht="12.75"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</row>
    <row r="766" spans="7:43" ht="12.75"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</row>
  </sheetData>
  <mergeCells count="30">
    <mergeCell ref="S5:V5"/>
    <mergeCell ref="K4:AD4"/>
    <mergeCell ref="C3:N3"/>
    <mergeCell ref="K5:N5"/>
    <mergeCell ref="O5:R5"/>
    <mergeCell ref="A4:A6"/>
    <mergeCell ref="B4:B6"/>
    <mergeCell ref="G4:J4"/>
    <mergeCell ref="C4:F4"/>
    <mergeCell ref="E5:E6"/>
    <mergeCell ref="H5:H6"/>
    <mergeCell ref="D5:D6"/>
    <mergeCell ref="I5:I6"/>
    <mergeCell ref="J5:J6"/>
    <mergeCell ref="G5:G6"/>
    <mergeCell ref="C2:N2"/>
    <mergeCell ref="F5:F6"/>
    <mergeCell ref="AE4:AH4"/>
    <mergeCell ref="AG5:AG6"/>
    <mergeCell ref="AH5:AH6"/>
    <mergeCell ref="C5:C6"/>
    <mergeCell ref="AA5:AD5"/>
    <mergeCell ref="AE5:AE6"/>
    <mergeCell ref="AF5:AF6"/>
    <mergeCell ref="W5:Z5"/>
    <mergeCell ref="AI4:AL4"/>
    <mergeCell ref="AI5:AI6"/>
    <mergeCell ref="AJ5:AJ6"/>
    <mergeCell ref="AK5:AK6"/>
    <mergeCell ref="AL5:AL6"/>
  </mergeCells>
  <printOptions/>
  <pageMargins left="0" right="0" top="0" bottom="0" header="0" footer="0"/>
  <pageSetup fitToWidth="2" horizontalDpi="600" verticalDpi="600" orientation="landscape" paperSize="9" scale="60" r:id="rId1"/>
  <colBreaks count="2" manualBreakCount="2">
    <brk id="14" min="1" max="32" man="1"/>
    <brk id="26" min="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Ковальчук</dc:creator>
  <cp:keywords/>
  <dc:description/>
  <cp:lastModifiedBy>comp</cp:lastModifiedBy>
  <cp:lastPrinted>2016-12-21T12:16:02Z</cp:lastPrinted>
  <dcterms:created xsi:type="dcterms:W3CDTF">2004-03-03T07:39:36Z</dcterms:created>
  <dcterms:modified xsi:type="dcterms:W3CDTF">2016-12-23T14:11:08Z</dcterms:modified>
  <cp:category/>
  <cp:version/>
  <cp:contentType/>
  <cp:contentStatus/>
</cp:coreProperties>
</file>