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tabRatio="601" activeTab="0"/>
  </bookViews>
  <sheets>
    <sheet name="1" sheetId="1" r:id="rId1"/>
  </sheets>
  <definedNames>
    <definedName name="_xlnm.Print_Titles" localSheetId="0">'1'!$A:$B</definedName>
    <definedName name="_xlnm.Print_Area" localSheetId="0">'1'!$A$2:$AD$34</definedName>
  </definedNames>
  <calcPr fullCalcOnLoad="1"/>
</workbook>
</file>

<file path=xl/sharedStrings.xml><?xml version="1.0" encoding="utf-8"?>
<sst xmlns="http://schemas.openxmlformats.org/spreadsheetml/2006/main" count="67" uniqueCount="39">
  <si>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</si>
  <si>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</si>
  <si>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</si>
  <si>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</si>
  <si>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</si>
  <si>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</si>
  <si>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</si>
  <si>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</si>
  <si>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</si>
  <si>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</si>
  <si>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</si>
  <si>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</si>
  <si>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</si>
  <si>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</si>
  <si>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</si>
  <si>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</si>
  <si>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</si>
  <si>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</si>
  <si>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</si>
  <si>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</si>
  <si>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</si>
  <si>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</si>
  <si>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Всього видатки спеціального фонду за рахунок, що передаються із загального фонду (капітальні видатки)</t>
  </si>
  <si>
    <t>в т.ч заклади з прямим фінансуванням</t>
  </si>
  <si>
    <t>Управління у справах національностей та релігій</t>
  </si>
  <si>
    <t>Департамент охорони здоров"я та курортів</t>
  </si>
  <si>
    <t>медична субвенція</t>
  </si>
  <si>
    <t>Управління культури і мистецтв</t>
  </si>
  <si>
    <t>Всього видатки загальний та спеціальний (за рахунок коштів, що передаються із загального)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</si>
  <si>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</si>
  <si>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</si>
  <si>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</si>
  <si>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</si>
  <si>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</si>
  <si>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в т.ч.заклади соц.забезпечення, молодіжної політики, реалізація програм та заходів тощо</t>
  </si>
  <si>
    <t>Додаткова дотація</t>
  </si>
  <si>
    <t xml:space="preserve">субвенція з pайонів </t>
  </si>
  <si>
    <t>про стан фінансування головних розпорядників коштів обласного бюджету (соціально-культурна сфера та органи управління) за 2018 рік (станом на 30.03.2018р.),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</si>
  <si>
    <t>Кредити за січень-березень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</si>
</sst>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  <numFmt numFmtId="184" formatCode="0.00000"/>
  </numFmts>
  <fonts count="1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180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BA766"/>
  <sheetViews>
    <sheetView tabSelected="1" view="pageBreakPreview" zoomScale="75" zoomScaleNormal="75" zoomScaleSheetLayoutView="75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7" sqref="X6:X7"/>
    </sheetView>
  </sheetViews>
  <sheetFormatPr defaultColWidth="9.00390625" defaultRowHeight="12.75"/>
  <cols>
    <col min="1" max="1" width="3.625" style="5" bestFit="1" customWidth="1"/>
    <col min="2" max="2" width="45.75390625" style="5" customWidth="1"/>
    <col min="3" max="3" width="14.625" style="5" customWidth="1"/>
    <col min="4" max="4" width="14.375" style="5" customWidth="1"/>
    <col min="5" max="5" width="12.875" style="5" customWidth="1"/>
    <col min="6" max="6" width="14.625" style="5" customWidth="1"/>
    <col min="7" max="7" width="13.00390625" style="6" customWidth="1"/>
    <col min="8" max="8" width="14.375" style="6" customWidth="1"/>
    <col min="9" max="9" width="12.00390625" style="6" customWidth="1"/>
    <col min="10" max="10" width="13.375" style="6" customWidth="1"/>
    <col min="11" max="11" width="12.875" style="6" customWidth="1"/>
    <col min="12" max="12" width="14.00390625" style="6" customWidth="1"/>
    <col min="13" max="13" width="13.125" style="6" customWidth="1"/>
    <col min="14" max="14" width="12.25390625" style="6" customWidth="1"/>
    <col min="15" max="15" width="14.75390625" style="6" customWidth="1"/>
    <col min="16" max="16" width="14.875" style="6" customWidth="1"/>
    <col min="17" max="17" width="11.875" style="6" customWidth="1"/>
    <col min="18" max="18" width="11.625" style="6" customWidth="1"/>
    <col min="19" max="19" width="14.375" style="6" customWidth="1"/>
    <col min="20" max="20" width="13.375" style="6" customWidth="1"/>
    <col min="21" max="21" width="12.625" style="6" customWidth="1"/>
    <col min="22" max="22" width="13.25390625" style="6" customWidth="1"/>
    <col min="23" max="23" width="14.125" style="6" customWidth="1"/>
    <col min="24" max="24" width="14.00390625" style="6" customWidth="1"/>
    <col min="25" max="25" width="11.375" style="6" customWidth="1"/>
    <col min="26" max="26" width="15.375" style="6" customWidth="1"/>
    <col min="27" max="27" width="13.875" style="6" customWidth="1"/>
    <col min="28" max="28" width="14.25390625" style="6" customWidth="1"/>
    <col min="29" max="29" width="14.625" style="6" customWidth="1"/>
    <col min="30" max="30" width="14.00390625" style="6" customWidth="1"/>
    <col min="31" max="16384" width="9.125" style="6" customWidth="1"/>
  </cols>
  <sheetData>
    <row r="2" spans="2:22" ht="22.5" customHeight="1">
      <c r="B2" s="31"/>
      <c r="C2" s="57" t="s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"/>
      <c r="P2" s="3"/>
      <c r="Q2" s="3"/>
      <c r="R2" s="32"/>
      <c r="S2" s="4"/>
      <c r="T2" s="4"/>
      <c r="U2" s="4"/>
      <c r="V2" s="4"/>
    </row>
    <row r="3" spans="2:22" ht="72.75" customHeight="1">
      <c r="B3" s="4"/>
      <c r="C3" s="57" t="s">
        <v>37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63" t="s">
        <v>0</v>
      </c>
      <c r="B4" s="63" t="s">
        <v>8</v>
      </c>
      <c r="C4" s="63" t="s">
        <v>28</v>
      </c>
      <c r="D4" s="63"/>
      <c r="E4" s="63"/>
      <c r="F4" s="63"/>
      <c r="G4" s="63" t="s">
        <v>18</v>
      </c>
      <c r="H4" s="63"/>
      <c r="I4" s="63"/>
      <c r="J4" s="63"/>
      <c r="K4" s="63" t="s">
        <v>4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 t="s">
        <v>22</v>
      </c>
      <c r="AB4" s="63"/>
      <c r="AC4" s="63"/>
      <c r="AD4" s="63"/>
    </row>
    <row r="5" spans="1:30" s="5" customFormat="1" ht="24" customHeight="1">
      <c r="A5" s="63"/>
      <c r="B5" s="63"/>
      <c r="C5" s="59" t="s">
        <v>38</v>
      </c>
      <c r="D5" s="58" t="s">
        <v>2</v>
      </c>
      <c r="E5" s="58" t="s">
        <v>6</v>
      </c>
      <c r="F5" s="58" t="s">
        <v>3</v>
      </c>
      <c r="G5" s="59" t="s">
        <v>38</v>
      </c>
      <c r="H5" s="58" t="s">
        <v>2</v>
      </c>
      <c r="I5" s="58" t="s">
        <v>6</v>
      </c>
      <c r="J5" s="58" t="s">
        <v>3</v>
      </c>
      <c r="K5" s="61" t="s">
        <v>19</v>
      </c>
      <c r="L5" s="61"/>
      <c r="M5" s="61"/>
      <c r="N5" s="62"/>
      <c r="O5" s="61" t="s">
        <v>20</v>
      </c>
      <c r="P5" s="61"/>
      <c r="Q5" s="61"/>
      <c r="R5" s="62"/>
      <c r="S5" s="61" t="s">
        <v>21</v>
      </c>
      <c r="T5" s="61"/>
      <c r="U5" s="61"/>
      <c r="V5" s="62"/>
      <c r="W5" s="61" t="s">
        <v>1</v>
      </c>
      <c r="X5" s="61"/>
      <c r="Y5" s="61"/>
      <c r="Z5" s="62"/>
      <c r="AA5" s="59" t="s">
        <v>38</v>
      </c>
      <c r="AB5" s="58" t="s">
        <v>2</v>
      </c>
      <c r="AC5" s="58" t="s">
        <v>6</v>
      </c>
      <c r="AD5" s="58" t="s">
        <v>3</v>
      </c>
    </row>
    <row r="6" spans="1:30" s="5" customFormat="1" ht="53.25" customHeight="1">
      <c r="A6" s="63"/>
      <c r="B6" s="63"/>
      <c r="C6" s="60"/>
      <c r="D6" s="58"/>
      <c r="E6" s="58"/>
      <c r="F6" s="58"/>
      <c r="G6" s="60"/>
      <c r="H6" s="58"/>
      <c r="I6" s="58"/>
      <c r="J6" s="58"/>
      <c r="K6" s="7" t="s">
        <v>38</v>
      </c>
      <c r="L6" s="1" t="s">
        <v>2</v>
      </c>
      <c r="M6" s="1" t="s">
        <v>6</v>
      </c>
      <c r="N6" s="1" t="s">
        <v>3</v>
      </c>
      <c r="O6" s="7" t="s">
        <v>38</v>
      </c>
      <c r="P6" s="1" t="s">
        <v>2</v>
      </c>
      <c r="Q6" s="1" t="s">
        <v>6</v>
      </c>
      <c r="R6" s="1" t="s">
        <v>3</v>
      </c>
      <c r="S6" s="7" t="s">
        <v>38</v>
      </c>
      <c r="T6" s="1" t="s">
        <v>2</v>
      </c>
      <c r="U6" s="1" t="s">
        <v>6</v>
      </c>
      <c r="V6" s="1" t="s">
        <v>3</v>
      </c>
      <c r="W6" s="7" t="s">
        <v>38</v>
      </c>
      <c r="X6" s="1" t="s">
        <v>2</v>
      </c>
      <c r="Y6" s="1" t="s">
        <v>6</v>
      </c>
      <c r="Z6" s="1" t="s">
        <v>3</v>
      </c>
      <c r="AA6" s="60"/>
      <c r="AB6" s="58"/>
      <c r="AC6" s="58"/>
      <c r="AD6" s="58"/>
    </row>
    <row r="7" spans="1:53" ht="34.5" customHeight="1">
      <c r="A7" s="2">
        <v>1</v>
      </c>
      <c r="B7" s="13" t="s">
        <v>30</v>
      </c>
      <c r="C7" s="8">
        <f aca="true" t="shared" si="0" ref="C7:D10">G7+AA7</f>
        <v>182603.3523</v>
      </c>
      <c r="D7" s="8">
        <f t="shared" si="0"/>
        <v>154938.20528999998</v>
      </c>
      <c r="E7" s="8">
        <f aca="true" t="shared" si="1" ref="E7:E34">D7/C7*100</f>
        <v>84.84959522290215</v>
      </c>
      <c r="F7" s="9">
        <f>C7-D7</f>
        <v>27665.147010000015</v>
      </c>
      <c r="G7" s="8">
        <v>175245.5</v>
      </c>
      <c r="H7" s="8">
        <v>154313.20096</v>
      </c>
      <c r="I7" s="8">
        <f aca="true" t="shared" si="2" ref="I7:I34">H7/G7*100</f>
        <v>88.05544277028511</v>
      </c>
      <c r="J7" s="23">
        <f>G7-H7</f>
        <v>20932.299040000013</v>
      </c>
      <c r="K7" s="8">
        <v>126131.2</v>
      </c>
      <c r="L7" s="8">
        <v>111680.75864</v>
      </c>
      <c r="M7" s="8">
        <f aca="true" t="shared" si="3" ref="M7:M34">L7/K7*100</f>
        <v>88.54332523594479</v>
      </c>
      <c r="N7" s="23">
        <f>K7-L7</f>
        <v>14450.441359999997</v>
      </c>
      <c r="O7" s="8">
        <v>25807.1</v>
      </c>
      <c r="P7" s="8">
        <v>24897</v>
      </c>
      <c r="Q7" s="8">
        <f aca="true" t="shared" si="4" ref="Q7:Q34">P7/O7*100</f>
        <v>96.47345110454101</v>
      </c>
      <c r="R7" s="23">
        <f>O7-P7</f>
        <v>910.0999999999985</v>
      </c>
      <c r="S7" s="8">
        <v>15609.85</v>
      </c>
      <c r="T7" s="8">
        <v>15058.95648</v>
      </c>
      <c r="U7" s="8">
        <f aca="true" t="shared" si="5" ref="U7:U34">T7/S7*100</f>
        <v>96.47085961748512</v>
      </c>
      <c r="V7" s="23">
        <f>S7-T7</f>
        <v>550.8935199999996</v>
      </c>
      <c r="W7" s="8">
        <f aca="true" t="shared" si="6" ref="W7:X10">G7-K7-O7-S7</f>
        <v>7697.350000000004</v>
      </c>
      <c r="X7" s="8">
        <f t="shared" si="6"/>
        <v>2676.4858399999866</v>
      </c>
      <c r="Y7" s="8">
        <f aca="true" t="shared" si="7" ref="Y7:Y34">X7/W7*100</f>
        <v>34.77152318655102</v>
      </c>
      <c r="Z7" s="23">
        <f>W7-X7</f>
        <v>5020.864160000017</v>
      </c>
      <c r="AA7" s="8">
        <v>7357.8523</v>
      </c>
      <c r="AB7" s="8">
        <v>625.00433</v>
      </c>
      <c r="AC7" s="8">
        <f aca="true" t="shared" si="8" ref="AC7:AC34">AB7/AA7*100</f>
        <v>8.494385379277048</v>
      </c>
      <c r="AD7" s="23">
        <f>AA7-AB7</f>
        <v>6732.84797</v>
      </c>
      <c r="AE7" s="10"/>
      <c r="AF7" s="10"/>
      <c r="AG7" s="10"/>
      <c r="AH7" s="10"/>
      <c r="AI7" s="10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34.5" customHeight="1">
      <c r="A8" s="2"/>
      <c r="B8" s="17" t="s">
        <v>23</v>
      </c>
      <c r="C8" s="8">
        <f t="shared" si="0"/>
        <v>71171.25230000001</v>
      </c>
      <c r="D8" s="8">
        <f t="shared" si="0"/>
        <v>62487.725959999996</v>
      </c>
      <c r="E8" s="8">
        <f t="shared" si="1"/>
        <v>87.79910980995903</v>
      </c>
      <c r="F8" s="9">
        <f>C8-D8</f>
        <v>8683.526340000011</v>
      </c>
      <c r="G8" s="8">
        <f>G7-G9-G10</f>
        <v>69439.6</v>
      </c>
      <c r="H8" s="8">
        <f>H7-H9-H10</f>
        <v>62487.725959999996</v>
      </c>
      <c r="I8" s="8">
        <f t="shared" si="2"/>
        <v>89.98860298734438</v>
      </c>
      <c r="J8" s="23">
        <f>G8-H8</f>
        <v>6951.87404000001</v>
      </c>
      <c r="K8" s="8">
        <f>K7-K9-K10</f>
        <v>31337.59999999999</v>
      </c>
      <c r="L8" s="8">
        <f>L7-L9-L10</f>
        <v>30439.771559999994</v>
      </c>
      <c r="M8" s="8">
        <f t="shared" si="3"/>
        <v>97.13498021546003</v>
      </c>
      <c r="N8" s="23">
        <f>K8-L8</f>
        <v>897.8284399999975</v>
      </c>
      <c r="O8" s="8">
        <f>O7-O9-O10</f>
        <v>19578.6</v>
      </c>
      <c r="P8" s="8">
        <f>P7-P9-P10</f>
        <v>18924.6</v>
      </c>
      <c r="Q8" s="8">
        <f t="shared" si="4"/>
        <v>96.65961815451564</v>
      </c>
      <c r="R8" s="23">
        <f>O8-P8</f>
        <v>654</v>
      </c>
      <c r="S8" s="8">
        <f>S7-S9-S10</f>
        <v>12012.650000000001</v>
      </c>
      <c r="T8" s="8">
        <f>T7-T9-T10</f>
        <v>11560.44346</v>
      </c>
      <c r="U8" s="8">
        <f t="shared" si="5"/>
        <v>96.2355804922311</v>
      </c>
      <c r="V8" s="23">
        <f>S8-T8</f>
        <v>452.20654000000104</v>
      </c>
      <c r="W8" s="8">
        <f t="shared" si="6"/>
        <v>6510.750000000015</v>
      </c>
      <c r="X8" s="8">
        <f t="shared" si="6"/>
        <v>1562.9109400000034</v>
      </c>
      <c r="Y8" s="8">
        <f t="shared" si="7"/>
        <v>24.005082978151517</v>
      </c>
      <c r="Z8" s="23">
        <f>W8-X8</f>
        <v>4947.839060000011</v>
      </c>
      <c r="AA8" s="8">
        <f>AA7-AA9-AA10</f>
        <v>1731.6522999999997</v>
      </c>
      <c r="AB8" s="8">
        <f>AB7-AB9-AB10</f>
        <v>0</v>
      </c>
      <c r="AC8" s="8">
        <f t="shared" si="8"/>
        <v>0</v>
      </c>
      <c r="AD8" s="23">
        <f>AA8-AB8</f>
        <v>1731.6522999999997</v>
      </c>
      <c r="AE8" s="10"/>
      <c r="AF8" s="10"/>
      <c r="AG8" s="10"/>
      <c r="AH8" s="10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34.5" customHeight="1">
      <c r="A9" s="2"/>
      <c r="B9" s="17" t="s">
        <v>29</v>
      </c>
      <c r="C9" s="8">
        <f t="shared" si="0"/>
        <v>62367.1</v>
      </c>
      <c r="D9" s="8">
        <f t="shared" si="0"/>
        <v>45129.88885</v>
      </c>
      <c r="E9" s="8">
        <f t="shared" si="1"/>
        <v>72.36169206200064</v>
      </c>
      <c r="F9" s="9">
        <f>C9-D9</f>
        <v>17237.211149999996</v>
      </c>
      <c r="G9" s="8">
        <v>57940.9</v>
      </c>
      <c r="H9" s="8">
        <v>44504.88452</v>
      </c>
      <c r="I9" s="8">
        <f t="shared" si="2"/>
        <v>76.81082710140849</v>
      </c>
      <c r="J9" s="23">
        <f>G9-H9</f>
        <v>13436.015480000002</v>
      </c>
      <c r="K9" s="8">
        <v>57940.9</v>
      </c>
      <c r="L9" s="8">
        <v>44504.88452</v>
      </c>
      <c r="M9" s="8">
        <f t="shared" si="3"/>
        <v>76.81082710140849</v>
      </c>
      <c r="N9" s="23">
        <f>K9-L9</f>
        <v>13436.015480000002</v>
      </c>
      <c r="O9" s="8"/>
      <c r="P9" s="8"/>
      <c r="Q9" s="8" t="e">
        <f t="shared" si="4"/>
        <v>#DIV/0!</v>
      </c>
      <c r="R9" s="23">
        <f>O9-P9</f>
        <v>0</v>
      </c>
      <c r="S9" s="8"/>
      <c r="T9" s="8"/>
      <c r="U9" s="8" t="e">
        <f t="shared" si="5"/>
        <v>#DIV/0!</v>
      </c>
      <c r="V9" s="23">
        <f>S9-T9</f>
        <v>0</v>
      </c>
      <c r="W9" s="8">
        <f t="shared" si="6"/>
        <v>0</v>
      </c>
      <c r="X9" s="8">
        <f t="shared" si="6"/>
        <v>0</v>
      </c>
      <c r="Y9" s="8" t="e">
        <f t="shared" si="7"/>
        <v>#DIV/0!</v>
      </c>
      <c r="Z9" s="23">
        <f>W9-X9</f>
        <v>0</v>
      </c>
      <c r="AA9" s="8">
        <v>4426.2</v>
      </c>
      <c r="AB9" s="8">
        <v>625.00433</v>
      </c>
      <c r="AC9" s="8">
        <f t="shared" si="8"/>
        <v>14.120562333378519</v>
      </c>
      <c r="AD9" s="23">
        <f>AA9-AB9</f>
        <v>3801.19567</v>
      </c>
      <c r="AE9" s="10"/>
      <c r="AF9" s="10"/>
      <c r="AG9" s="10"/>
      <c r="AH9" s="10"/>
      <c r="AI9" s="10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34.5" customHeight="1">
      <c r="A10" s="2"/>
      <c r="B10" s="17" t="s">
        <v>35</v>
      </c>
      <c r="C10" s="8">
        <f t="shared" si="0"/>
        <v>49065</v>
      </c>
      <c r="D10" s="8">
        <f t="shared" si="0"/>
        <v>47320.59048</v>
      </c>
      <c r="E10" s="8">
        <f t="shared" si="1"/>
        <v>96.44469678997248</v>
      </c>
      <c r="F10" s="9">
        <f>C10-D10</f>
        <v>1744.409520000001</v>
      </c>
      <c r="G10" s="8">
        <v>47865</v>
      </c>
      <c r="H10" s="8">
        <v>47320.59048</v>
      </c>
      <c r="I10" s="8">
        <f t="shared" si="2"/>
        <v>98.86261460357254</v>
      </c>
      <c r="J10" s="23">
        <f>G10-H10</f>
        <v>544.4095200000011</v>
      </c>
      <c r="K10" s="8">
        <v>36852.7</v>
      </c>
      <c r="L10" s="8">
        <v>36736.10256</v>
      </c>
      <c r="M10" s="8">
        <f t="shared" si="3"/>
        <v>99.68361221837206</v>
      </c>
      <c r="N10" s="23">
        <f>K10-L10</f>
        <v>116.59743999999773</v>
      </c>
      <c r="O10" s="8">
        <v>6228.5</v>
      </c>
      <c r="P10" s="8">
        <v>5972.4</v>
      </c>
      <c r="Q10" s="8">
        <f t="shared" si="4"/>
        <v>95.88825559926146</v>
      </c>
      <c r="R10" s="23">
        <f>O10-P10</f>
        <v>256.10000000000036</v>
      </c>
      <c r="S10" s="8">
        <v>3597.2</v>
      </c>
      <c r="T10" s="8">
        <v>3498.51302</v>
      </c>
      <c r="U10" s="8">
        <f t="shared" si="5"/>
        <v>97.25656121427777</v>
      </c>
      <c r="V10" s="23">
        <f>S10-T10</f>
        <v>98.68697999999995</v>
      </c>
      <c r="W10" s="8">
        <f t="shared" si="6"/>
        <v>1186.600000000003</v>
      </c>
      <c r="X10" s="8">
        <f t="shared" si="6"/>
        <v>1113.5749</v>
      </c>
      <c r="Y10" s="8">
        <f t="shared" si="7"/>
        <v>93.84585369964582</v>
      </c>
      <c r="Z10" s="23">
        <f>W10-X10</f>
        <v>73.02510000000302</v>
      </c>
      <c r="AA10" s="8">
        <v>1200</v>
      </c>
      <c r="AB10" s="8">
        <v>0</v>
      </c>
      <c r="AC10" s="8">
        <f t="shared" si="8"/>
        <v>0</v>
      </c>
      <c r="AD10" s="23">
        <f>AA10-AB10</f>
        <v>1200</v>
      </c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38.25" customHeight="1">
      <c r="A11" s="2">
        <v>2</v>
      </c>
      <c r="B11" s="13" t="s">
        <v>25</v>
      </c>
      <c r="C11" s="8">
        <f>C12+C13+C14+C16+C15</f>
        <v>318380.1</v>
      </c>
      <c r="D11" s="8">
        <f>D12+D13+D14+D16+D15</f>
        <v>275154.89999999997</v>
      </c>
      <c r="E11" s="8">
        <f t="shared" si="1"/>
        <v>86.42339769351162</v>
      </c>
      <c r="F11" s="8">
        <f>F12+F13+F14+F16+F15</f>
        <v>43225.200000000026</v>
      </c>
      <c r="G11" s="8">
        <f>G12+G13+G14+G16+G15</f>
        <v>316780.3</v>
      </c>
      <c r="H11" s="8">
        <f>H12+H13+H14+H16+H15</f>
        <v>274515.1</v>
      </c>
      <c r="I11" s="8">
        <f t="shared" si="2"/>
        <v>86.65788245039228</v>
      </c>
      <c r="J11" s="51">
        <f>J12+J13+J14+J16+J15</f>
        <v>42265.200000000026</v>
      </c>
      <c r="K11" s="8">
        <f>K12+K13+K14+K16+K15</f>
        <v>11292</v>
      </c>
      <c r="L11" s="8">
        <f>L12+L13+L14+L16+L15</f>
        <v>10903.5</v>
      </c>
      <c r="M11" s="8">
        <f t="shared" si="3"/>
        <v>96.55951115834219</v>
      </c>
      <c r="N11" s="51">
        <f>N12+N13+N14+N16+N15</f>
        <v>388.50000000000114</v>
      </c>
      <c r="O11" s="8">
        <f>O12+O13+O14+O16+O15</f>
        <v>3833.2</v>
      </c>
      <c r="P11" s="8">
        <f>P12+P13+P14+P16+P15</f>
        <v>3679.1</v>
      </c>
      <c r="Q11" s="8">
        <f t="shared" si="4"/>
        <v>95.97986016904936</v>
      </c>
      <c r="R11" s="51">
        <f>R12+R13+R14+R16+R15</f>
        <v>154.0999999999999</v>
      </c>
      <c r="S11" s="8">
        <f>S12+S13+S14+S16+S15</f>
        <v>1572.9</v>
      </c>
      <c r="T11" s="8">
        <f>T12+T13+T14+T16+T15</f>
        <v>1541.6</v>
      </c>
      <c r="U11" s="8">
        <f t="shared" si="5"/>
        <v>98.01004513955114</v>
      </c>
      <c r="V11" s="51">
        <f>V12+V13+V14+V16+V15</f>
        <v>31.300000000000182</v>
      </c>
      <c r="W11" s="8">
        <f>W12+W13+W14+W16+W15</f>
        <v>300082.2</v>
      </c>
      <c r="X11" s="8">
        <f>X12+X13+X14+X16+X15</f>
        <v>258390.9</v>
      </c>
      <c r="Y11" s="8">
        <f t="shared" si="7"/>
        <v>86.1067067623471</v>
      </c>
      <c r="Z11" s="51">
        <f>Z12+Z13+Z14+Z16+Z15</f>
        <v>41691.30000000003</v>
      </c>
      <c r="AA11" s="8">
        <f>AA12+AA13+AA14+AA16+AA15</f>
        <v>1599.8</v>
      </c>
      <c r="AB11" s="8">
        <f>AB12+AB13+AB14+AB16+AB15</f>
        <v>639.8</v>
      </c>
      <c r="AC11" s="8">
        <f t="shared" si="8"/>
        <v>39.9924990623828</v>
      </c>
      <c r="AD11" s="51">
        <f>AD12+AD13+AD14+AD16+AD15</f>
        <v>960</v>
      </c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35" ht="32.25" customHeight="1">
      <c r="A12" s="2"/>
      <c r="B12" s="17" t="s">
        <v>23</v>
      </c>
      <c r="C12" s="33">
        <f aca="true" t="shared" si="9" ref="C12:C34">G12+AA12</f>
        <v>39507.600000000006</v>
      </c>
      <c r="D12" s="33">
        <f aca="true" t="shared" si="10" ref="D12:D34">H12+AB12</f>
        <v>36351.600000000006</v>
      </c>
      <c r="E12" s="33">
        <f t="shared" si="1"/>
        <v>92.01166357865323</v>
      </c>
      <c r="F12" s="20">
        <f>C12-D12</f>
        <v>3156</v>
      </c>
      <c r="G12" s="33">
        <v>37907.8</v>
      </c>
      <c r="H12" s="33">
        <v>35711.8</v>
      </c>
      <c r="I12" s="33">
        <f t="shared" si="2"/>
        <v>94.20699697687547</v>
      </c>
      <c r="J12" s="24">
        <f>G12-H12</f>
        <v>2196</v>
      </c>
      <c r="K12" s="33">
        <v>9436.2</v>
      </c>
      <c r="L12" s="33">
        <v>9305.9</v>
      </c>
      <c r="M12" s="33">
        <f t="shared" si="3"/>
        <v>98.61914753820392</v>
      </c>
      <c r="N12" s="24">
        <f>K12-L12</f>
        <v>130.3000000000011</v>
      </c>
      <c r="O12" s="33">
        <v>3833.2</v>
      </c>
      <c r="P12" s="33">
        <v>3679.1</v>
      </c>
      <c r="Q12" s="33">
        <f t="shared" si="4"/>
        <v>95.97986016904936</v>
      </c>
      <c r="R12" s="24">
        <f>O12-P12</f>
        <v>154.0999999999999</v>
      </c>
      <c r="S12" s="33">
        <v>1572.9</v>
      </c>
      <c r="T12" s="33">
        <v>1541.6</v>
      </c>
      <c r="U12" s="33">
        <f t="shared" si="5"/>
        <v>98.01004513955114</v>
      </c>
      <c r="V12" s="24">
        <f>S12-T12</f>
        <v>31.300000000000182</v>
      </c>
      <c r="W12" s="33">
        <f aca="true" t="shared" si="11" ref="W12:X24">G12-K12-O12-S12</f>
        <v>23065.5</v>
      </c>
      <c r="X12" s="33">
        <f t="shared" si="11"/>
        <v>21185.200000000004</v>
      </c>
      <c r="Y12" s="33">
        <f t="shared" si="7"/>
        <v>91.84799809238908</v>
      </c>
      <c r="Z12" s="24">
        <f>W12-X12</f>
        <v>1880.2999999999956</v>
      </c>
      <c r="AA12" s="33">
        <v>1599.8</v>
      </c>
      <c r="AB12" s="33">
        <v>639.8</v>
      </c>
      <c r="AC12" s="33">
        <f t="shared" si="8"/>
        <v>39.9924990623828</v>
      </c>
      <c r="AD12" s="24">
        <f>AA12-AB12</f>
        <v>960</v>
      </c>
      <c r="AE12" s="12"/>
      <c r="AF12" s="10"/>
      <c r="AG12" s="12"/>
      <c r="AH12" s="12"/>
      <c r="AI12" s="12"/>
    </row>
    <row r="13" spans="1:35" ht="32.25" customHeight="1">
      <c r="A13" s="2"/>
      <c r="B13" s="17" t="s">
        <v>35</v>
      </c>
      <c r="C13" s="33">
        <f t="shared" si="9"/>
        <v>9391.5</v>
      </c>
      <c r="D13" s="33">
        <f t="shared" si="10"/>
        <v>9295.3</v>
      </c>
      <c r="E13" s="33">
        <f t="shared" si="1"/>
        <v>98.97566948836713</v>
      </c>
      <c r="F13" s="20">
        <f>C13-D13</f>
        <v>96.20000000000073</v>
      </c>
      <c r="G13" s="33">
        <v>9391.5</v>
      </c>
      <c r="H13" s="33">
        <v>9295.3</v>
      </c>
      <c r="I13" s="33">
        <f t="shared" si="2"/>
        <v>98.97566948836713</v>
      </c>
      <c r="J13" s="24">
        <f>G13-H13</f>
        <v>96.20000000000073</v>
      </c>
      <c r="K13" s="33"/>
      <c r="L13" s="33"/>
      <c r="M13" s="33" t="e">
        <f t="shared" si="3"/>
        <v>#DIV/0!</v>
      </c>
      <c r="N13" s="24">
        <f>K13-L13</f>
        <v>0</v>
      </c>
      <c r="O13" s="33"/>
      <c r="P13" s="33"/>
      <c r="Q13" s="33" t="e">
        <f t="shared" si="4"/>
        <v>#DIV/0!</v>
      </c>
      <c r="R13" s="24">
        <f>O13-P13</f>
        <v>0</v>
      </c>
      <c r="S13" s="33"/>
      <c r="T13" s="33"/>
      <c r="U13" s="33" t="e">
        <f t="shared" si="5"/>
        <v>#DIV/0!</v>
      </c>
      <c r="V13" s="24">
        <f>S13-T13</f>
        <v>0</v>
      </c>
      <c r="W13" s="33">
        <f aca="true" t="shared" si="12" ref="W13:X15">G13-K13-O13-S13</f>
        <v>9391.5</v>
      </c>
      <c r="X13" s="33">
        <f t="shared" si="12"/>
        <v>9295.3</v>
      </c>
      <c r="Y13" s="33">
        <f t="shared" si="7"/>
        <v>98.97566948836713</v>
      </c>
      <c r="Z13" s="24">
        <f>W13-X13</f>
        <v>96.20000000000073</v>
      </c>
      <c r="AA13" s="33"/>
      <c r="AB13" s="33"/>
      <c r="AC13" s="33" t="e">
        <f t="shared" si="8"/>
        <v>#DIV/0!</v>
      </c>
      <c r="AD13" s="24">
        <f>AA13-AB13</f>
        <v>0</v>
      </c>
      <c r="AE13" s="12"/>
      <c r="AF13" s="10"/>
      <c r="AG13" s="12"/>
      <c r="AH13" s="12"/>
      <c r="AI13" s="12"/>
    </row>
    <row r="14" spans="1:35" ht="25.5" customHeight="1">
      <c r="A14" s="2"/>
      <c r="B14" s="14" t="s">
        <v>26</v>
      </c>
      <c r="C14" s="33">
        <f t="shared" si="9"/>
        <v>267075.9</v>
      </c>
      <c r="D14" s="33">
        <f t="shared" si="10"/>
        <v>227546.4</v>
      </c>
      <c r="E14" s="33">
        <f t="shared" si="1"/>
        <v>85.19915125250911</v>
      </c>
      <c r="F14" s="20">
        <f>C14-D14</f>
        <v>39529.50000000003</v>
      </c>
      <c r="G14" s="33">
        <v>267075.9</v>
      </c>
      <c r="H14" s="33">
        <v>227546.4</v>
      </c>
      <c r="I14" s="33">
        <f t="shared" si="2"/>
        <v>85.19915125250911</v>
      </c>
      <c r="J14" s="24">
        <f>G14-H14</f>
        <v>39529.50000000003</v>
      </c>
      <c r="K14" s="33"/>
      <c r="L14" s="33"/>
      <c r="M14" s="33" t="e">
        <f t="shared" si="3"/>
        <v>#DIV/0!</v>
      </c>
      <c r="N14" s="24">
        <f>K14-L14</f>
        <v>0</v>
      </c>
      <c r="O14" s="33"/>
      <c r="P14" s="33"/>
      <c r="Q14" s="33" t="e">
        <f t="shared" si="4"/>
        <v>#DIV/0!</v>
      </c>
      <c r="R14" s="24">
        <f>O14-P14</f>
        <v>0</v>
      </c>
      <c r="S14" s="33"/>
      <c r="T14" s="33"/>
      <c r="U14" s="33" t="e">
        <f t="shared" si="5"/>
        <v>#DIV/0!</v>
      </c>
      <c r="V14" s="24">
        <f>S14-T14</f>
        <v>0</v>
      </c>
      <c r="W14" s="33">
        <f t="shared" si="12"/>
        <v>267075.9</v>
      </c>
      <c r="X14" s="33">
        <f t="shared" si="12"/>
        <v>227546.4</v>
      </c>
      <c r="Y14" s="33">
        <f t="shared" si="7"/>
        <v>85.19915125250911</v>
      </c>
      <c r="Z14" s="24">
        <f>W14-X14</f>
        <v>39529.50000000003</v>
      </c>
      <c r="AA14" s="33"/>
      <c r="AB14" s="33"/>
      <c r="AC14" s="33" t="e">
        <f t="shared" si="8"/>
        <v>#DIV/0!</v>
      </c>
      <c r="AD14" s="24">
        <f>AA14-AB14</f>
        <v>0</v>
      </c>
      <c r="AE14" s="12"/>
      <c r="AF14" s="10"/>
      <c r="AG14" s="12"/>
      <c r="AH14" s="12"/>
      <c r="AI14" s="12"/>
    </row>
    <row r="15" spans="1:35" ht="25.5" customHeight="1">
      <c r="A15" s="2"/>
      <c r="B15" s="50" t="s">
        <v>29</v>
      </c>
      <c r="C15" s="33">
        <f>G15+AA15</f>
        <v>1855.8</v>
      </c>
      <c r="D15" s="33">
        <f>H15+AB15</f>
        <v>1597.6</v>
      </c>
      <c r="E15" s="33">
        <f>D15/C15*100</f>
        <v>86.0868628084923</v>
      </c>
      <c r="F15" s="20">
        <f>C15-D15</f>
        <v>258.20000000000005</v>
      </c>
      <c r="G15" s="33">
        <v>1855.8</v>
      </c>
      <c r="H15" s="33">
        <v>1597.6</v>
      </c>
      <c r="I15" s="33">
        <f>H15/G15*100</f>
        <v>86.0868628084923</v>
      </c>
      <c r="J15" s="24">
        <f>G15-H15</f>
        <v>258.20000000000005</v>
      </c>
      <c r="K15" s="33">
        <v>1855.8</v>
      </c>
      <c r="L15" s="33">
        <v>1597.6</v>
      </c>
      <c r="M15" s="33">
        <f>L15/K15*100</f>
        <v>86.0868628084923</v>
      </c>
      <c r="N15" s="24">
        <f>K15-L15</f>
        <v>258.20000000000005</v>
      </c>
      <c r="O15" s="33"/>
      <c r="P15" s="33"/>
      <c r="Q15" s="33" t="e">
        <f>P15/O15*100</f>
        <v>#DIV/0!</v>
      </c>
      <c r="R15" s="24">
        <f>O15-P15</f>
        <v>0</v>
      </c>
      <c r="S15" s="33"/>
      <c r="T15" s="33"/>
      <c r="U15" s="33" t="e">
        <f>T15/S15*100</f>
        <v>#DIV/0!</v>
      </c>
      <c r="V15" s="24">
        <f>S15-T15</f>
        <v>0</v>
      </c>
      <c r="W15" s="33">
        <f t="shared" si="12"/>
        <v>0</v>
      </c>
      <c r="X15" s="33">
        <f t="shared" si="12"/>
        <v>0</v>
      </c>
      <c r="Y15" s="33" t="e">
        <f>X15/W15*100</f>
        <v>#DIV/0!</v>
      </c>
      <c r="Z15" s="24">
        <f>W15-X15</f>
        <v>0</v>
      </c>
      <c r="AA15" s="33"/>
      <c r="AB15" s="33"/>
      <c r="AC15" s="33" t="e">
        <f>AB15/AA15*100</f>
        <v>#DIV/0!</v>
      </c>
      <c r="AD15" s="24">
        <f>AA15-AB15</f>
        <v>0</v>
      </c>
      <c r="AE15" s="12"/>
      <c r="AF15" s="10"/>
      <c r="AG15" s="12"/>
      <c r="AH15" s="12"/>
      <c r="AI15" s="12"/>
    </row>
    <row r="16" spans="1:35" ht="39.75" customHeight="1">
      <c r="A16" s="2"/>
      <c r="B16" s="14" t="s">
        <v>36</v>
      </c>
      <c r="C16" s="33">
        <f t="shared" si="9"/>
        <v>549.3</v>
      </c>
      <c r="D16" s="33">
        <f t="shared" si="10"/>
        <v>364</v>
      </c>
      <c r="E16" s="33">
        <f t="shared" si="1"/>
        <v>66.266156926998</v>
      </c>
      <c r="F16" s="20">
        <f>C16-D16</f>
        <v>185.29999999999995</v>
      </c>
      <c r="G16" s="33">
        <v>549.3</v>
      </c>
      <c r="H16" s="33">
        <v>364</v>
      </c>
      <c r="I16" s="33">
        <f t="shared" si="2"/>
        <v>66.266156926998</v>
      </c>
      <c r="J16" s="24">
        <f>G16-H16</f>
        <v>185.29999999999995</v>
      </c>
      <c r="K16" s="33"/>
      <c r="L16" s="33"/>
      <c r="M16" s="33" t="e">
        <f t="shared" si="3"/>
        <v>#DIV/0!</v>
      </c>
      <c r="N16" s="24">
        <f>K16-L16</f>
        <v>0</v>
      </c>
      <c r="O16" s="33"/>
      <c r="P16" s="33"/>
      <c r="Q16" s="33" t="e">
        <f t="shared" si="4"/>
        <v>#DIV/0!</v>
      </c>
      <c r="R16" s="24">
        <f>O16-P16</f>
        <v>0</v>
      </c>
      <c r="S16" s="33"/>
      <c r="T16" s="33"/>
      <c r="U16" s="33" t="e">
        <f t="shared" si="5"/>
        <v>#DIV/0!</v>
      </c>
      <c r="V16" s="24">
        <f>S16-T16</f>
        <v>0</v>
      </c>
      <c r="W16" s="33">
        <f t="shared" si="11"/>
        <v>549.3</v>
      </c>
      <c r="X16" s="33">
        <f t="shared" si="11"/>
        <v>364</v>
      </c>
      <c r="Y16" s="33">
        <f t="shared" si="7"/>
        <v>66.266156926998</v>
      </c>
      <c r="Z16" s="24">
        <f>W16-X16</f>
        <v>185.29999999999995</v>
      </c>
      <c r="AA16" s="33"/>
      <c r="AB16" s="33"/>
      <c r="AC16" s="33" t="e">
        <f t="shared" si="8"/>
        <v>#DIV/0!</v>
      </c>
      <c r="AD16" s="24">
        <f>AA16-AB16</f>
        <v>0</v>
      </c>
      <c r="AE16" s="12"/>
      <c r="AF16" s="10"/>
      <c r="AG16" s="12"/>
      <c r="AH16" s="12"/>
      <c r="AI16" s="12"/>
    </row>
    <row r="17" spans="1:53" ht="30" customHeight="1">
      <c r="A17" s="2">
        <v>3</v>
      </c>
      <c r="B17" s="13" t="s">
        <v>27</v>
      </c>
      <c r="C17" s="8">
        <f t="shared" si="9"/>
        <v>32890.5</v>
      </c>
      <c r="D17" s="8">
        <f t="shared" si="10"/>
        <v>30408.204999999998</v>
      </c>
      <c r="E17" s="8">
        <f t="shared" si="1"/>
        <v>92.45285112722517</v>
      </c>
      <c r="F17" s="9">
        <f aca="true" t="shared" si="13" ref="F17:F34">C17-D17</f>
        <v>2482.295000000002</v>
      </c>
      <c r="G17" s="8">
        <f>G18+G19+G20</f>
        <v>32390.5</v>
      </c>
      <c r="H17" s="8">
        <f>H18+H19+H20</f>
        <v>29930.175</v>
      </c>
      <c r="I17" s="8">
        <f t="shared" si="2"/>
        <v>92.40417715070777</v>
      </c>
      <c r="J17" s="23">
        <f aca="true" t="shared" si="14" ref="J17:J31">G17-H17</f>
        <v>2460.3250000000007</v>
      </c>
      <c r="K17" s="8">
        <f>K18+K19+K20</f>
        <v>17882.594</v>
      </c>
      <c r="L17" s="8">
        <f>L18+L19+L20</f>
        <v>16724.677</v>
      </c>
      <c r="M17" s="8">
        <f t="shared" si="3"/>
        <v>93.5248935361391</v>
      </c>
      <c r="N17" s="23">
        <f aca="true" t="shared" si="15" ref="N17:N31">K17-L17</f>
        <v>1157.9170000000013</v>
      </c>
      <c r="O17" s="8">
        <f>O18+O19+O20</f>
        <v>1123.7</v>
      </c>
      <c r="P17" s="8">
        <f>P18+P19+P20</f>
        <v>1103.036</v>
      </c>
      <c r="Q17" s="8">
        <f t="shared" si="4"/>
        <v>98.16107502002313</v>
      </c>
      <c r="R17" s="23">
        <f aca="true" t="shared" si="16" ref="R17:R34">O17-P17</f>
        <v>20.663999999999987</v>
      </c>
      <c r="S17" s="8">
        <f>S18+S19+S20</f>
        <v>2089.9</v>
      </c>
      <c r="T17" s="8">
        <f>T18+T19+T20</f>
        <v>1919.217</v>
      </c>
      <c r="U17" s="8">
        <f t="shared" si="5"/>
        <v>91.83295851476147</v>
      </c>
      <c r="V17" s="23">
        <f aca="true" t="shared" si="17" ref="V17:V34">S17-T17</f>
        <v>170.683</v>
      </c>
      <c r="W17" s="8">
        <f t="shared" si="11"/>
        <v>11294.305999999999</v>
      </c>
      <c r="X17" s="8">
        <f t="shared" si="11"/>
        <v>10183.244999999999</v>
      </c>
      <c r="Y17" s="8">
        <f t="shared" si="7"/>
        <v>90.16264478755932</v>
      </c>
      <c r="Z17" s="23">
        <f aca="true" t="shared" si="18" ref="Z17:Z34">W17-X17</f>
        <v>1111.0609999999997</v>
      </c>
      <c r="AA17" s="8">
        <f>AA18+AA19+AA20</f>
        <v>500</v>
      </c>
      <c r="AB17" s="8">
        <f>AB18+AB19+AB20</f>
        <v>478.03</v>
      </c>
      <c r="AC17" s="8">
        <f t="shared" si="8"/>
        <v>95.606</v>
      </c>
      <c r="AD17" s="23">
        <f aca="true" t="shared" si="19" ref="AD17:AD24">AA17-AB17</f>
        <v>21.970000000000027</v>
      </c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35" s="22" customFormat="1" ht="31.5" customHeight="1">
      <c r="A18" s="19"/>
      <c r="B18" s="14" t="s">
        <v>15</v>
      </c>
      <c r="C18" s="8">
        <f t="shared" si="9"/>
        <v>23981.1</v>
      </c>
      <c r="D18" s="8">
        <f t="shared" si="10"/>
        <v>22251.629999999997</v>
      </c>
      <c r="E18" s="8">
        <f t="shared" si="1"/>
        <v>92.78819570411699</v>
      </c>
      <c r="F18" s="9">
        <f t="shared" si="13"/>
        <v>1729.4700000000012</v>
      </c>
      <c r="G18" s="20">
        <v>23481.1</v>
      </c>
      <c r="H18" s="20">
        <v>21773.6</v>
      </c>
      <c r="I18" s="8">
        <f t="shared" si="2"/>
        <v>92.72819416466861</v>
      </c>
      <c r="J18" s="23">
        <f t="shared" si="14"/>
        <v>1707.5</v>
      </c>
      <c r="K18" s="20">
        <v>17236.394</v>
      </c>
      <c r="L18" s="20">
        <v>16092.866</v>
      </c>
      <c r="M18" s="20">
        <f t="shared" si="3"/>
        <v>93.36561928208418</v>
      </c>
      <c r="N18" s="24">
        <f t="shared" si="15"/>
        <v>1143.5280000000002</v>
      </c>
      <c r="O18" s="20">
        <v>1123.7</v>
      </c>
      <c r="P18" s="20">
        <v>1103.036</v>
      </c>
      <c r="Q18" s="20">
        <f t="shared" si="4"/>
        <v>98.16107502002313</v>
      </c>
      <c r="R18" s="24">
        <f t="shared" si="16"/>
        <v>20.663999999999987</v>
      </c>
      <c r="S18" s="20">
        <v>2089.9</v>
      </c>
      <c r="T18" s="20">
        <v>1919.217</v>
      </c>
      <c r="U18" s="20">
        <f t="shared" si="5"/>
        <v>91.83295851476147</v>
      </c>
      <c r="V18" s="24">
        <f t="shared" si="17"/>
        <v>170.683</v>
      </c>
      <c r="W18" s="8">
        <f t="shared" si="11"/>
        <v>3031.1059999999984</v>
      </c>
      <c r="X18" s="8">
        <f t="shared" si="11"/>
        <v>2658.4809999999984</v>
      </c>
      <c r="Y18" s="8">
        <f t="shared" si="7"/>
        <v>87.70663249652107</v>
      </c>
      <c r="Z18" s="23">
        <f t="shared" si="18"/>
        <v>372.625</v>
      </c>
      <c r="AA18" s="20">
        <v>500</v>
      </c>
      <c r="AB18" s="20">
        <v>478.03</v>
      </c>
      <c r="AC18" s="8">
        <f t="shared" si="8"/>
        <v>95.606</v>
      </c>
      <c r="AD18" s="23">
        <f t="shared" si="19"/>
        <v>21.970000000000027</v>
      </c>
      <c r="AE18" s="21"/>
      <c r="AF18" s="10"/>
      <c r="AG18" s="21"/>
      <c r="AH18" s="21"/>
      <c r="AI18" s="21"/>
    </row>
    <row r="19" spans="1:35" s="22" customFormat="1" ht="27.75" customHeight="1">
      <c r="A19" s="19"/>
      <c r="B19" s="14" t="s">
        <v>16</v>
      </c>
      <c r="C19" s="8">
        <f t="shared" si="9"/>
        <v>8263.2</v>
      </c>
      <c r="D19" s="8">
        <f t="shared" si="10"/>
        <v>7524.764</v>
      </c>
      <c r="E19" s="8">
        <f t="shared" si="1"/>
        <v>91.0635589118017</v>
      </c>
      <c r="F19" s="9">
        <f t="shared" si="13"/>
        <v>738.4360000000006</v>
      </c>
      <c r="G19" s="20">
        <v>8263.2</v>
      </c>
      <c r="H19" s="20">
        <v>7524.764</v>
      </c>
      <c r="I19" s="8">
        <f t="shared" si="2"/>
        <v>91.0635589118017</v>
      </c>
      <c r="J19" s="23">
        <f t="shared" si="14"/>
        <v>738.4360000000006</v>
      </c>
      <c r="K19" s="20"/>
      <c r="L19" s="20"/>
      <c r="M19" s="20" t="e">
        <f t="shared" si="3"/>
        <v>#DIV/0!</v>
      </c>
      <c r="N19" s="24">
        <f t="shared" si="15"/>
        <v>0</v>
      </c>
      <c r="O19" s="20"/>
      <c r="P19" s="20"/>
      <c r="Q19" s="20" t="e">
        <f t="shared" si="4"/>
        <v>#DIV/0!</v>
      </c>
      <c r="R19" s="24">
        <f t="shared" si="16"/>
        <v>0</v>
      </c>
      <c r="S19" s="20"/>
      <c r="T19" s="20"/>
      <c r="U19" s="20" t="e">
        <f t="shared" si="5"/>
        <v>#DIV/0!</v>
      </c>
      <c r="V19" s="24">
        <f t="shared" si="17"/>
        <v>0</v>
      </c>
      <c r="W19" s="8">
        <f t="shared" si="11"/>
        <v>8263.2</v>
      </c>
      <c r="X19" s="8">
        <f t="shared" si="11"/>
        <v>7524.764</v>
      </c>
      <c r="Y19" s="8">
        <f t="shared" si="7"/>
        <v>91.0635589118017</v>
      </c>
      <c r="Z19" s="23">
        <f t="shared" si="18"/>
        <v>738.4360000000006</v>
      </c>
      <c r="AA19" s="20"/>
      <c r="AB19" s="20"/>
      <c r="AC19" s="8" t="e">
        <f t="shared" si="8"/>
        <v>#DIV/0!</v>
      </c>
      <c r="AD19" s="23">
        <f t="shared" si="19"/>
        <v>0</v>
      </c>
      <c r="AE19" s="21"/>
      <c r="AF19" s="10"/>
      <c r="AG19" s="21"/>
      <c r="AH19" s="21"/>
      <c r="AI19" s="21"/>
    </row>
    <row r="20" spans="1:35" s="22" customFormat="1" ht="27.75" customHeight="1">
      <c r="A20" s="19"/>
      <c r="B20" s="14" t="s">
        <v>29</v>
      </c>
      <c r="C20" s="8">
        <f t="shared" si="9"/>
        <v>646.2</v>
      </c>
      <c r="D20" s="8">
        <f t="shared" si="10"/>
        <v>631.811</v>
      </c>
      <c r="E20" s="8">
        <f t="shared" si="1"/>
        <v>97.77329000309501</v>
      </c>
      <c r="F20" s="9">
        <f t="shared" si="13"/>
        <v>14.38900000000001</v>
      </c>
      <c r="G20" s="20">
        <v>646.2</v>
      </c>
      <c r="H20" s="20">
        <v>631.811</v>
      </c>
      <c r="I20" s="8">
        <f t="shared" si="2"/>
        <v>97.77329000309501</v>
      </c>
      <c r="J20" s="23">
        <f t="shared" si="14"/>
        <v>14.38900000000001</v>
      </c>
      <c r="K20" s="20">
        <v>646.2</v>
      </c>
      <c r="L20" s="20">
        <v>631.811</v>
      </c>
      <c r="M20" s="20">
        <f t="shared" si="3"/>
        <v>97.77329000309501</v>
      </c>
      <c r="N20" s="24">
        <f t="shared" si="15"/>
        <v>14.38900000000001</v>
      </c>
      <c r="O20" s="20"/>
      <c r="P20" s="20"/>
      <c r="Q20" s="20" t="e">
        <f t="shared" si="4"/>
        <v>#DIV/0!</v>
      </c>
      <c r="R20" s="24">
        <f t="shared" si="16"/>
        <v>0</v>
      </c>
      <c r="S20" s="20"/>
      <c r="T20" s="20"/>
      <c r="U20" s="20" t="e">
        <f t="shared" si="5"/>
        <v>#DIV/0!</v>
      </c>
      <c r="V20" s="24">
        <f t="shared" si="17"/>
        <v>0</v>
      </c>
      <c r="W20" s="8">
        <f t="shared" si="11"/>
        <v>0</v>
      </c>
      <c r="X20" s="8">
        <f t="shared" si="11"/>
        <v>0</v>
      </c>
      <c r="Y20" s="8" t="e">
        <f t="shared" si="7"/>
        <v>#DIV/0!</v>
      </c>
      <c r="Z20" s="23">
        <f t="shared" si="18"/>
        <v>0</v>
      </c>
      <c r="AA20" s="20"/>
      <c r="AB20" s="20"/>
      <c r="AC20" s="8" t="e">
        <f t="shared" si="8"/>
        <v>#DIV/0!</v>
      </c>
      <c r="AD20" s="23">
        <f t="shared" si="19"/>
        <v>0</v>
      </c>
      <c r="AE20" s="21"/>
      <c r="AF20" s="10"/>
      <c r="AG20" s="21"/>
      <c r="AH20" s="21"/>
      <c r="AI20" s="21"/>
    </row>
    <row r="21" spans="1:53" ht="37.5" customHeight="1">
      <c r="A21" s="2">
        <v>4</v>
      </c>
      <c r="B21" s="13" t="s">
        <v>31</v>
      </c>
      <c r="C21" s="8">
        <f t="shared" si="9"/>
        <v>40598.7</v>
      </c>
      <c r="D21" s="8">
        <f t="shared" si="10"/>
        <v>34096.200000000004</v>
      </c>
      <c r="E21" s="8">
        <f>D21/C21*100</f>
        <v>83.98347730346048</v>
      </c>
      <c r="F21" s="9">
        <f>C21-D21</f>
        <v>6502.499999999993</v>
      </c>
      <c r="G21" s="8">
        <f>G22+G23+G24</f>
        <v>37250.7</v>
      </c>
      <c r="H21" s="8">
        <f>H22+H23+H24</f>
        <v>33896.200000000004</v>
      </c>
      <c r="I21" s="8">
        <f t="shared" si="2"/>
        <v>90.9948000977163</v>
      </c>
      <c r="J21" s="23">
        <f t="shared" si="14"/>
        <v>3354.4999999999927</v>
      </c>
      <c r="K21" s="8">
        <f>K22+K23+K24</f>
        <v>24761.7</v>
      </c>
      <c r="L21" s="8">
        <f>L22+L23+L24</f>
        <v>23873.7</v>
      </c>
      <c r="M21" s="8">
        <f t="shared" si="3"/>
        <v>96.4138164988672</v>
      </c>
      <c r="N21" s="23">
        <f t="shared" si="15"/>
        <v>888</v>
      </c>
      <c r="O21" s="8">
        <f>O22+O23+O24</f>
        <v>1971.1</v>
      </c>
      <c r="P21" s="8">
        <f>P22+P23+P24</f>
        <v>1671.6</v>
      </c>
      <c r="Q21" s="8">
        <f t="shared" si="4"/>
        <v>84.80543858759069</v>
      </c>
      <c r="R21" s="24">
        <f t="shared" si="16"/>
        <v>299.5</v>
      </c>
      <c r="S21" s="8">
        <f>S22+S23+S24</f>
        <v>7018.7</v>
      </c>
      <c r="T21" s="8">
        <f>T22+T23+T24</f>
        <v>6446.9</v>
      </c>
      <c r="U21" s="8">
        <f t="shared" si="5"/>
        <v>91.85319218658726</v>
      </c>
      <c r="V21" s="24">
        <f t="shared" si="17"/>
        <v>571.8000000000002</v>
      </c>
      <c r="W21" s="8">
        <f>W22+W23+W24</f>
        <v>3499.199999999996</v>
      </c>
      <c r="X21" s="8">
        <f>X22+X23+X24</f>
        <v>1904.0000000000023</v>
      </c>
      <c r="Y21" s="8">
        <f t="shared" si="7"/>
        <v>54.41243712848664</v>
      </c>
      <c r="Z21" s="23">
        <f t="shared" si="18"/>
        <v>1595.199999999994</v>
      </c>
      <c r="AA21" s="8">
        <f>AA22+AA23+AA24</f>
        <v>3348</v>
      </c>
      <c r="AB21" s="8">
        <f>AB22+AB23+AB24</f>
        <v>200</v>
      </c>
      <c r="AC21" s="8">
        <f t="shared" si="8"/>
        <v>5.973715651135006</v>
      </c>
      <c r="AD21" s="23">
        <f t="shared" si="19"/>
        <v>3148</v>
      </c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35" s="22" customFormat="1" ht="61.5" customHeight="1">
      <c r="A22" s="19"/>
      <c r="B22" s="14" t="s">
        <v>34</v>
      </c>
      <c r="C22" s="8">
        <f t="shared" si="9"/>
        <v>40469.7</v>
      </c>
      <c r="D22" s="8">
        <f t="shared" si="10"/>
        <v>33999.3</v>
      </c>
      <c r="E22" s="8">
        <f>D22/C22*100</f>
        <v>84.01174211817731</v>
      </c>
      <c r="F22" s="9">
        <f>C22-D22</f>
        <v>6470.399999999994</v>
      </c>
      <c r="G22" s="8">
        <v>37121.7</v>
      </c>
      <c r="H22" s="8">
        <v>33799.3</v>
      </c>
      <c r="I22" s="8">
        <f>H22/G22*100</f>
        <v>91.04997885333917</v>
      </c>
      <c r="J22" s="23">
        <f t="shared" si="14"/>
        <v>3322.399999999994</v>
      </c>
      <c r="K22" s="8">
        <v>24761.7</v>
      </c>
      <c r="L22" s="8">
        <v>23873.7</v>
      </c>
      <c r="M22" s="8">
        <f>L22/K22*100</f>
        <v>96.4138164988672</v>
      </c>
      <c r="N22" s="23">
        <f t="shared" si="15"/>
        <v>888</v>
      </c>
      <c r="O22" s="8">
        <v>1971.1</v>
      </c>
      <c r="P22" s="8">
        <v>1671.6</v>
      </c>
      <c r="Q22" s="8">
        <f>P22/O22*100</f>
        <v>84.80543858759069</v>
      </c>
      <c r="R22" s="24">
        <f t="shared" si="16"/>
        <v>299.5</v>
      </c>
      <c r="S22" s="8">
        <v>7018.7</v>
      </c>
      <c r="T22" s="8">
        <v>6446.9</v>
      </c>
      <c r="U22" s="8">
        <f>T22/S22*100</f>
        <v>91.85319218658726</v>
      </c>
      <c r="V22" s="24">
        <f t="shared" si="17"/>
        <v>571.8000000000002</v>
      </c>
      <c r="W22" s="8">
        <f t="shared" si="11"/>
        <v>3370.199999999996</v>
      </c>
      <c r="X22" s="8">
        <f t="shared" si="11"/>
        <v>1807.1000000000022</v>
      </c>
      <c r="Y22" s="8">
        <f>X22/W22*100</f>
        <v>53.619963206931466</v>
      </c>
      <c r="Z22" s="23">
        <f t="shared" si="18"/>
        <v>1563.099999999994</v>
      </c>
      <c r="AA22" s="8">
        <v>3348</v>
      </c>
      <c r="AB22" s="8">
        <v>200</v>
      </c>
      <c r="AC22" s="8">
        <f>AB22/AA22*100</f>
        <v>5.973715651135006</v>
      </c>
      <c r="AD22" s="23">
        <f t="shared" si="19"/>
        <v>3148</v>
      </c>
      <c r="AE22" s="21"/>
      <c r="AF22" s="10"/>
      <c r="AG22" s="21"/>
      <c r="AH22" s="21"/>
      <c r="AI22" s="21"/>
    </row>
    <row r="23" spans="1:35" s="22" customFormat="1" ht="36.75" customHeight="1">
      <c r="A23" s="19"/>
      <c r="B23" s="14" t="s">
        <v>17</v>
      </c>
      <c r="C23" s="8">
        <f t="shared" si="9"/>
        <v>129</v>
      </c>
      <c r="D23" s="8">
        <f t="shared" si="10"/>
        <v>96.9</v>
      </c>
      <c r="E23" s="8">
        <f t="shared" si="1"/>
        <v>75.11627906976744</v>
      </c>
      <c r="F23" s="9">
        <f>C23-D23</f>
        <v>32.099999999999994</v>
      </c>
      <c r="G23" s="20">
        <v>129</v>
      </c>
      <c r="H23" s="20">
        <v>96.9</v>
      </c>
      <c r="I23" s="8">
        <f t="shared" si="2"/>
        <v>75.11627906976744</v>
      </c>
      <c r="J23" s="23">
        <f t="shared" si="14"/>
        <v>32.099999999999994</v>
      </c>
      <c r="K23" s="20"/>
      <c r="L23" s="20"/>
      <c r="M23" s="20" t="e">
        <f t="shared" si="3"/>
        <v>#DIV/0!</v>
      </c>
      <c r="N23" s="23">
        <f t="shared" si="15"/>
        <v>0</v>
      </c>
      <c r="O23" s="20"/>
      <c r="P23" s="20"/>
      <c r="Q23" s="20" t="e">
        <f t="shared" si="4"/>
        <v>#DIV/0!</v>
      </c>
      <c r="R23" s="24">
        <f t="shared" si="16"/>
        <v>0</v>
      </c>
      <c r="S23" s="20"/>
      <c r="T23" s="20"/>
      <c r="U23" s="20" t="e">
        <f t="shared" si="5"/>
        <v>#DIV/0!</v>
      </c>
      <c r="V23" s="24">
        <f t="shared" si="17"/>
        <v>0</v>
      </c>
      <c r="W23" s="8">
        <f t="shared" si="11"/>
        <v>129</v>
      </c>
      <c r="X23" s="8">
        <f t="shared" si="11"/>
        <v>96.9</v>
      </c>
      <c r="Y23" s="8">
        <f t="shared" si="7"/>
        <v>75.11627906976744</v>
      </c>
      <c r="Z23" s="23">
        <f t="shared" si="18"/>
        <v>32.099999999999994</v>
      </c>
      <c r="AA23" s="20"/>
      <c r="AB23" s="20"/>
      <c r="AC23" s="8" t="e">
        <f t="shared" si="8"/>
        <v>#DIV/0!</v>
      </c>
      <c r="AD23" s="23">
        <f t="shared" si="19"/>
        <v>0</v>
      </c>
      <c r="AE23" s="21"/>
      <c r="AF23" s="10"/>
      <c r="AG23" s="21"/>
      <c r="AH23" s="21"/>
      <c r="AI23" s="21"/>
    </row>
    <row r="24" spans="1:35" s="22" customFormat="1" ht="36.75" customHeight="1">
      <c r="A24" s="19"/>
      <c r="B24" s="14" t="s">
        <v>32</v>
      </c>
      <c r="C24" s="8">
        <f t="shared" si="9"/>
        <v>0</v>
      </c>
      <c r="D24" s="8">
        <f t="shared" si="10"/>
        <v>0</v>
      </c>
      <c r="E24" s="8" t="e">
        <f t="shared" si="1"/>
        <v>#DIV/0!</v>
      </c>
      <c r="F24" s="9">
        <f>C24-D24</f>
        <v>0</v>
      </c>
      <c r="G24" s="20">
        <v>0</v>
      </c>
      <c r="H24" s="20">
        <v>0</v>
      </c>
      <c r="I24" s="8" t="e">
        <f t="shared" si="2"/>
        <v>#DIV/0!</v>
      </c>
      <c r="J24" s="23">
        <f t="shared" si="14"/>
        <v>0</v>
      </c>
      <c r="K24" s="20"/>
      <c r="L24" s="20"/>
      <c r="M24" s="20"/>
      <c r="N24" s="23">
        <f t="shared" si="15"/>
        <v>0</v>
      </c>
      <c r="O24" s="20"/>
      <c r="P24" s="20"/>
      <c r="Q24" s="20"/>
      <c r="R24" s="24">
        <f t="shared" si="16"/>
        <v>0</v>
      </c>
      <c r="S24" s="20"/>
      <c r="T24" s="20"/>
      <c r="U24" s="20"/>
      <c r="V24" s="24">
        <f t="shared" si="17"/>
        <v>0</v>
      </c>
      <c r="W24" s="8">
        <f t="shared" si="11"/>
        <v>0</v>
      </c>
      <c r="X24" s="8">
        <f t="shared" si="11"/>
        <v>0</v>
      </c>
      <c r="Y24" s="8" t="e">
        <f t="shared" si="7"/>
        <v>#DIV/0!</v>
      </c>
      <c r="Z24" s="23">
        <f t="shared" si="18"/>
        <v>0</v>
      </c>
      <c r="AA24" s="20"/>
      <c r="AB24" s="20"/>
      <c r="AC24" s="8" t="e">
        <f t="shared" si="8"/>
        <v>#DIV/0!</v>
      </c>
      <c r="AD24" s="23">
        <f t="shared" si="19"/>
        <v>0</v>
      </c>
      <c r="AE24" s="21"/>
      <c r="AF24" s="10"/>
      <c r="AG24" s="21"/>
      <c r="AH24" s="21"/>
      <c r="AI24" s="21"/>
    </row>
    <row r="25" spans="1:53" s="30" customFormat="1" ht="42.75" customHeight="1">
      <c r="A25" s="25">
        <v>5</v>
      </c>
      <c r="B25" s="26" t="s">
        <v>33</v>
      </c>
      <c r="C25" s="27">
        <f t="shared" si="9"/>
        <v>18935.7</v>
      </c>
      <c r="D25" s="27">
        <f t="shared" si="10"/>
        <v>16056.483999999999</v>
      </c>
      <c r="E25" s="27">
        <f t="shared" si="1"/>
        <v>84.79477389270002</v>
      </c>
      <c r="F25" s="52">
        <f t="shared" si="13"/>
        <v>2879.216000000002</v>
      </c>
      <c r="G25" s="27">
        <v>17885.7</v>
      </c>
      <c r="H25" s="27">
        <v>15476.684</v>
      </c>
      <c r="I25" s="27">
        <f t="shared" si="2"/>
        <v>86.53104994492806</v>
      </c>
      <c r="J25" s="52">
        <f t="shared" si="14"/>
        <v>2409.0160000000014</v>
      </c>
      <c r="K25" s="27">
        <v>5318.33</v>
      </c>
      <c r="L25" s="27">
        <v>5070.402</v>
      </c>
      <c r="M25" s="27">
        <f t="shared" si="3"/>
        <v>95.33823587479529</v>
      </c>
      <c r="N25" s="52">
        <f t="shared" si="15"/>
        <v>247.92799999999988</v>
      </c>
      <c r="O25" s="27">
        <v>760.5</v>
      </c>
      <c r="P25" s="27">
        <v>716.762</v>
      </c>
      <c r="Q25" s="27">
        <f t="shared" si="4"/>
        <v>94.24878369493753</v>
      </c>
      <c r="R25" s="52">
        <f t="shared" si="16"/>
        <v>43.738000000000056</v>
      </c>
      <c r="S25" s="27">
        <v>304.145</v>
      </c>
      <c r="T25" s="27">
        <v>215.425</v>
      </c>
      <c r="U25" s="27">
        <f t="shared" si="5"/>
        <v>70.82970293774352</v>
      </c>
      <c r="V25" s="52">
        <f t="shared" si="17"/>
        <v>88.71999999999997</v>
      </c>
      <c r="W25" s="27">
        <f>G25-K25-O25-S25</f>
        <v>11502.725</v>
      </c>
      <c r="X25" s="27">
        <f>H25-L25-P25-T25</f>
        <v>9474.095</v>
      </c>
      <c r="Y25" s="27">
        <f t="shared" si="7"/>
        <v>82.36391811505534</v>
      </c>
      <c r="Z25" s="52">
        <f t="shared" si="18"/>
        <v>2028.630000000001</v>
      </c>
      <c r="AA25" s="27">
        <v>1050</v>
      </c>
      <c r="AB25" s="27">
        <v>579.8</v>
      </c>
      <c r="AC25" s="27">
        <f t="shared" si="8"/>
        <v>55.219047619047615</v>
      </c>
      <c r="AD25" s="52">
        <f>AA25-AB25</f>
        <v>470.20000000000005</v>
      </c>
      <c r="AE25" s="28"/>
      <c r="AF25" s="10"/>
      <c r="AG25" s="28"/>
      <c r="AH25" s="28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36.75" customHeight="1">
      <c r="A26" s="2">
        <v>6</v>
      </c>
      <c r="B26" s="13" t="s">
        <v>13</v>
      </c>
      <c r="C26" s="8">
        <f t="shared" si="9"/>
        <v>1736.9</v>
      </c>
      <c r="D26" s="8">
        <f t="shared" si="10"/>
        <v>1475.24</v>
      </c>
      <c r="E26" s="8">
        <f t="shared" si="1"/>
        <v>84.93522943174621</v>
      </c>
      <c r="F26" s="9">
        <f t="shared" si="13"/>
        <v>261.6600000000001</v>
      </c>
      <c r="G26" s="8">
        <v>1736.9</v>
      </c>
      <c r="H26" s="8">
        <v>1475.24</v>
      </c>
      <c r="I26" s="8">
        <f t="shared" si="2"/>
        <v>84.93522943174621</v>
      </c>
      <c r="J26" s="23">
        <f t="shared" si="14"/>
        <v>261.6600000000001</v>
      </c>
      <c r="K26" s="8">
        <v>1100.9</v>
      </c>
      <c r="L26" s="8">
        <v>967.8</v>
      </c>
      <c r="M26" s="8">
        <f t="shared" si="3"/>
        <v>87.90989190662184</v>
      </c>
      <c r="N26" s="23">
        <f t="shared" si="15"/>
        <v>133.10000000000014</v>
      </c>
      <c r="O26" s="8">
        <v>241</v>
      </c>
      <c r="P26" s="8">
        <v>210.8</v>
      </c>
      <c r="Q26" s="8">
        <f t="shared" si="4"/>
        <v>87.4688796680498</v>
      </c>
      <c r="R26" s="23">
        <f t="shared" si="16"/>
        <v>30.19999999999999</v>
      </c>
      <c r="S26" s="8">
        <v>291.1</v>
      </c>
      <c r="T26" s="8">
        <v>236.4</v>
      </c>
      <c r="U26" s="8">
        <f t="shared" si="5"/>
        <v>81.20920645826176</v>
      </c>
      <c r="V26" s="23">
        <f t="shared" si="17"/>
        <v>54.70000000000002</v>
      </c>
      <c r="W26" s="8">
        <f>G26-K26-O26-S26</f>
        <v>103.89999999999998</v>
      </c>
      <c r="X26" s="8">
        <f>H26-L26-P26-T26</f>
        <v>60.24000000000004</v>
      </c>
      <c r="Y26" s="8">
        <f t="shared" si="7"/>
        <v>57.97882579403277</v>
      </c>
      <c r="Z26" s="23">
        <f t="shared" si="18"/>
        <v>43.65999999999994</v>
      </c>
      <c r="AA26" s="8">
        <v>0</v>
      </c>
      <c r="AB26" s="8">
        <v>0</v>
      </c>
      <c r="AC26" s="8" t="e">
        <f t="shared" si="8"/>
        <v>#DIV/0!</v>
      </c>
      <c r="AD26" s="23">
        <f>AA26-AB26</f>
        <v>0</v>
      </c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35" s="40" customFormat="1" ht="30.75" customHeight="1">
      <c r="A27" s="34"/>
      <c r="B27" s="35" t="s">
        <v>10</v>
      </c>
      <c r="C27" s="36">
        <f>G27+AA27</f>
        <v>595145.2522999999</v>
      </c>
      <c r="D27" s="36">
        <f>H27+AB27</f>
        <v>512129.23428999993</v>
      </c>
      <c r="E27" s="36">
        <f>D27/C27*100</f>
        <v>86.05113328398805</v>
      </c>
      <c r="F27" s="37">
        <f>C27-D27</f>
        <v>83016.01801</v>
      </c>
      <c r="G27" s="36">
        <f>G7+G11+G17+G21+G25+G26</f>
        <v>581289.6</v>
      </c>
      <c r="H27" s="36">
        <f>H7+H11+H17+H21+H25+H26</f>
        <v>509606.59995999996</v>
      </c>
      <c r="I27" s="36">
        <f t="shared" si="2"/>
        <v>87.66828100141478</v>
      </c>
      <c r="J27" s="38">
        <f>J7+J11+J17+J21+J25+J26</f>
        <v>71683.00004000004</v>
      </c>
      <c r="K27" s="36">
        <f>K7+K11+K17+K21+K25+K26</f>
        <v>186486.72400000002</v>
      </c>
      <c r="L27" s="36">
        <f>L7+L11+L17+L21+L25+L26</f>
        <v>169220.83764</v>
      </c>
      <c r="M27" s="36">
        <f t="shared" si="3"/>
        <v>90.74149301909556</v>
      </c>
      <c r="N27" s="38">
        <f>N7+N11+N17+N21+N25+N26</f>
        <v>17265.886359999997</v>
      </c>
      <c r="O27" s="36">
        <f>O7+O11+O17+O21+O25+O26</f>
        <v>33736.6</v>
      </c>
      <c r="P27" s="36">
        <f>P7+P11+P17+P21+P25+P26</f>
        <v>32278.297999999995</v>
      </c>
      <c r="Q27" s="36">
        <f t="shared" si="4"/>
        <v>95.67738894850103</v>
      </c>
      <c r="R27" s="38">
        <f>R7+R11+R17+R21+R25+R26</f>
        <v>1458.3019999999985</v>
      </c>
      <c r="S27" s="36">
        <f>S7+S11+S17+S21+S25+S26</f>
        <v>26886.595</v>
      </c>
      <c r="T27" s="36">
        <f>T7+T11+T17+T21+T25+T26</f>
        <v>25418.49848</v>
      </c>
      <c r="U27" s="36">
        <f t="shared" si="5"/>
        <v>94.53967108888276</v>
      </c>
      <c r="V27" s="38">
        <f>V7+V11+V17+V21+V25+V26</f>
        <v>1468.09652</v>
      </c>
      <c r="W27" s="36">
        <f>W7+W11+W17+W21+W25+W26</f>
        <v>334179.681</v>
      </c>
      <c r="X27" s="36">
        <f>X7+X11+X17+X21+X25+X26</f>
        <v>282688.96583999996</v>
      </c>
      <c r="Y27" s="36">
        <f t="shared" si="7"/>
        <v>84.59190726200974</v>
      </c>
      <c r="Z27" s="38">
        <f>Z7+Z11+Z17+Z21+Z25+Z26</f>
        <v>51490.71516000005</v>
      </c>
      <c r="AA27" s="36">
        <f>AA7+AA11+AA17+AA21+AA25+AA26</f>
        <v>13855.6523</v>
      </c>
      <c r="AB27" s="36">
        <f>AB7+AB11+AB17+AB21+AB25+AB26</f>
        <v>2522.63433</v>
      </c>
      <c r="AC27" s="36">
        <f t="shared" si="8"/>
        <v>18.20653604305587</v>
      </c>
      <c r="AD27" s="38">
        <f>AD7+AD11+AD17+AD21+AD25+AD26</f>
        <v>11333.01797</v>
      </c>
      <c r="AE27" s="39"/>
      <c r="AF27" s="39"/>
      <c r="AG27" s="39"/>
      <c r="AH27" s="39"/>
      <c r="AI27" s="39"/>
    </row>
    <row r="28" spans="1:53" ht="21" customHeight="1">
      <c r="A28" s="2">
        <v>7</v>
      </c>
      <c r="B28" s="13" t="s">
        <v>7</v>
      </c>
      <c r="C28" s="8">
        <f t="shared" si="9"/>
        <v>3097.5</v>
      </c>
      <c r="D28" s="8">
        <f t="shared" si="10"/>
        <v>2821.8</v>
      </c>
      <c r="E28" s="8">
        <f t="shared" si="1"/>
        <v>91.09927360774819</v>
      </c>
      <c r="F28" s="9">
        <f t="shared" si="13"/>
        <v>275.6999999999998</v>
      </c>
      <c r="G28" s="8">
        <v>3097.5</v>
      </c>
      <c r="H28" s="8">
        <v>2821.8</v>
      </c>
      <c r="I28" s="8">
        <f t="shared" si="2"/>
        <v>91.09927360774819</v>
      </c>
      <c r="J28" s="23">
        <f t="shared" si="14"/>
        <v>275.6999999999998</v>
      </c>
      <c r="K28" s="8">
        <v>2256</v>
      </c>
      <c r="L28" s="8">
        <v>2126</v>
      </c>
      <c r="M28" s="8">
        <f t="shared" si="3"/>
        <v>94.23758865248227</v>
      </c>
      <c r="N28" s="23">
        <f>K28-L28</f>
        <v>130</v>
      </c>
      <c r="O28" s="8"/>
      <c r="P28" s="8"/>
      <c r="Q28" s="8" t="e">
        <f t="shared" si="4"/>
        <v>#DIV/0!</v>
      </c>
      <c r="R28" s="23">
        <f t="shared" si="16"/>
        <v>0</v>
      </c>
      <c r="S28" s="8">
        <v>112.3</v>
      </c>
      <c r="T28" s="8">
        <v>111.9</v>
      </c>
      <c r="U28" s="8">
        <f t="shared" si="5"/>
        <v>99.64381121994657</v>
      </c>
      <c r="V28" s="23">
        <f t="shared" si="17"/>
        <v>0.3999999999999915</v>
      </c>
      <c r="W28" s="8">
        <f aca="true" t="shared" si="20" ref="W28:X33">G28-K28-O28-S28</f>
        <v>729.2</v>
      </c>
      <c r="X28" s="8">
        <f t="shared" si="20"/>
        <v>583.9000000000002</v>
      </c>
      <c r="Y28" s="8">
        <f t="shared" si="7"/>
        <v>80.07405375754254</v>
      </c>
      <c r="Z28" s="23">
        <f t="shared" si="18"/>
        <v>145.29999999999984</v>
      </c>
      <c r="AA28" s="8"/>
      <c r="AB28" s="8"/>
      <c r="AC28" s="8" t="e">
        <f>AB28/AA28*100</f>
        <v>#DIV/0!</v>
      </c>
      <c r="AD28" s="23">
        <f>AA28-AB28</f>
        <v>0</v>
      </c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24" customHeight="1" hidden="1">
      <c r="A29" s="2">
        <v>8</v>
      </c>
      <c r="B29" s="13" t="s">
        <v>9</v>
      </c>
      <c r="C29" s="8">
        <f t="shared" si="9"/>
        <v>0</v>
      </c>
      <c r="D29" s="8">
        <f t="shared" si="10"/>
        <v>6791.5</v>
      </c>
      <c r="E29" s="8" t="e">
        <f t="shared" si="1"/>
        <v>#DIV/0!</v>
      </c>
      <c r="F29" s="9">
        <f t="shared" si="13"/>
        <v>-6791.5</v>
      </c>
      <c r="G29" s="8"/>
      <c r="H29" s="8">
        <v>6791.5</v>
      </c>
      <c r="I29" s="8" t="e">
        <f t="shared" si="2"/>
        <v>#DIV/0!</v>
      </c>
      <c r="J29" s="23">
        <f t="shared" si="14"/>
        <v>-6791.5</v>
      </c>
      <c r="K29" s="8"/>
      <c r="L29" s="8"/>
      <c r="M29" s="8" t="e">
        <f t="shared" si="3"/>
        <v>#DIV/0!</v>
      </c>
      <c r="N29" s="23">
        <f t="shared" si="15"/>
        <v>0</v>
      </c>
      <c r="O29" s="8"/>
      <c r="P29" s="8"/>
      <c r="Q29" s="8" t="e">
        <f t="shared" si="4"/>
        <v>#DIV/0!</v>
      </c>
      <c r="R29" s="23">
        <f t="shared" si="16"/>
        <v>0</v>
      </c>
      <c r="S29" s="8"/>
      <c r="T29" s="8"/>
      <c r="U29" s="8" t="e">
        <f t="shared" si="5"/>
        <v>#DIV/0!</v>
      </c>
      <c r="V29" s="23">
        <f t="shared" si="17"/>
        <v>0</v>
      </c>
      <c r="W29" s="8">
        <f t="shared" si="20"/>
        <v>0</v>
      </c>
      <c r="X29" s="8">
        <f t="shared" si="20"/>
        <v>6791.5</v>
      </c>
      <c r="Y29" s="8" t="e">
        <f t="shared" si="7"/>
        <v>#DIV/0!</v>
      </c>
      <c r="Z29" s="23">
        <f t="shared" si="18"/>
        <v>-6791.5</v>
      </c>
      <c r="AA29" s="8"/>
      <c r="AB29" s="8"/>
      <c r="AC29" s="8" t="e">
        <f t="shared" si="8"/>
        <v>#DIV/0!</v>
      </c>
      <c r="AD29" s="23">
        <f>AA29-AB29</f>
        <v>0</v>
      </c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51" customHeight="1" hidden="1">
      <c r="A30" s="2">
        <v>9</v>
      </c>
      <c r="B30" s="13" t="s">
        <v>14</v>
      </c>
      <c r="C30" s="8">
        <f t="shared" si="9"/>
        <v>0</v>
      </c>
      <c r="D30" s="8">
        <f t="shared" si="10"/>
        <v>6791.5</v>
      </c>
      <c r="E30" s="8" t="e">
        <f t="shared" si="1"/>
        <v>#DIV/0!</v>
      </c>
      <c r="F30" s="9">
        <f t="shared" si="13"/>
        <v>-6791.5</v>
      </c>
      <c r="G30" s="8"/>
      <c r="H30" s="8">
        <v>6791.5</v>
      </c>
      <c r="I30" s="8" t="e">
        <f t="shared" si="2"/>
        <v>#DIV/0!</v>
      </c>
      <c r="J30" s="23">
        <f t="shared" si="14"/>
        <v>-6791.5</v>
      </c>
      <c r="K30" s="8"/>
      <c r="L30" s="8"/>
      <c r="M30" s="8" t="e">
        <f t="shared" si="3"/>
        <v>#DIV/0!</v>
      </c>
      <c r="N30" s="23">
        <f t="shared" si="15"/>
        <v>0</v>
      </c>
      <c r="O30" s="8"/>
      <c r="P30" s="8"/>
      <c r="Q30" s="8" t="e">
        <f t="shared" si="4"/>
        <v>#DIV/0!</v>
      </c>
      <c r="R30" s="23">
        <f t="shared" si="16"/>
        <v>0</v>
      </c>
      <c r="S30" s="8"/>
      <c r="T30" s="8"/>
      <c r="U30" s="8" t="e">
        <f t="shared" si="5"/>
        <v>#DIV/0!</v>
      </c>
      <c r="V30" s="23">
        <f t="shared" si="17"/>
        <v>0</v>
      </c>
      <c r="W30" s="8">
        <f t="shared" si="20"/>
        <v>0</v>
      </c>
      <c r="X30" s="8">
        <f t="shared" si="20"/>
        <v>6791.5</v>
      </c>
      <c r="Y30" s="8" t="e">
        <f t="shared" si="7"/>
        <v>#DIV/0!</v>
      </c>
      <c r="Z30" s="23">
        <f t="shared" si="18"/>
        <v>-6791.5</v>
      </c>
      <c r="AA30" s="8"/>
      <c r="AB30" s="8"/>
      <c r="AC30" s="8" t="e">
        <f t="shared" si="8"/>
        <v>#DIV/0!</v>
      </c>
      <c r="AD30" s="23">
        <f>AA30-AB30</f>
        <v>0</v>
      </c>
      <c r="AE30" s="10"/>
      <c r="AF30" s="10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80.25" customHeight="1" hidden="1">
      <c r="A31" s="16"/>
      <c r="B31" s="18"/>
      <c r="C31" s="8">
        <f t="shared" si="9"/>
        <v>0</v>
      </c>
      <c r="D31" s="8">
        <f t="shared" si="10"/>
        <v>6791.5</v>
      </c>
      <c r="E31" s="8" t="e">
        <f t="shared" si="1"/>
        <v>#DIV/0!</v>
      </c>
      <c r="F31" s="9">
        <f t="shared" si="13"/>
        <v>-6791.5</v>
      </c>
      <c r="G31" s="8"/>
      <c r="H31" s="8">
        <v>6791.5</v>
      </c>
      <c r="I31" s="8" t="e">
        <f t="shared" si="2"/>
        <v>#DIV/0!</v>
      </c>
      <c r="J31" s="23">
        <f t="shared" si="14"/>
        <v>-6791.5</v>
      </c>
      <c r="K31" s="8"/>
      <c r="L31" s="8"/>
      <c r="M31" s="8" t="e">
        <f t="shared" si="3"/>
        <v>#DIV/0!</v>
      </c>
      <c r="N31" s="23">
        <f t="shared" si="15"/>
        <v>0</v>
      </c>
      <c r="O31" s="8"/>
      <c r="P31" s="8"/>
      <c r="Q31" s="8" t="e">
        <f t="shared" si="4"/>
        <v>#DIV/0!</v>
      </c>
      <c r="R31" s="23">
        <f t="shared" si="16"/>
        <v>0</v>
      </c>
      <c r="S31" s="8"/>
      <c r="T31" s="8"/>
      <c r="U31" s="8" t="e">
        <f t="shared" si="5"/>
        <v>#DIV/0!</v>
      </c>
      <c r="V31" s="23">
        <f t="shared" si="17"/>
        <v>0</v>
      </c>
      <c r="W31" s="8">
        <f t="shared" si="20"/>
        <v>0</v>
      </c>
      <c r="X31" s="8">
        <f t="shared" si="20"/>
        <v>6791.5</v>
      </c>
      <c r="Y31" s="8" t="e">
        <f t="shared" si="7"/>
        <v>#DIV/0!</v>
      </c>
      <c r="Z31" s="23">
        <f t="shared" si="18"/>
        <v>-6791.5</v>
      </c>
      <c r="AA31" s="8"/>
      <c r="AB31" s="8"/>
      <c r="AC31" s="8" t="e">
        <f t="shared" si="8"/>
        <v>#DIV/0!</v>
      </c>
      <c r="AD31" s="23">
        <f>AA31-AB31</f>
        <v>0</v>
      </c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35" s="4" customFormat="1" ht="33.75" customHeight="1">
      <c r="A32" s="41"/>
      <c r="B32" s="42" t="s">
        <v>12</v>
      </c>
      <c r="C32" s="43">
        <f t="shared" si="9"/>
        <v>3097.5</v>
      </c>
      <c r="D32" s="43">
        <f t="shared" si="10"/>
        <v>2821.8</v>
      </c>
      <c r="E32" s="43">
        <f t="shared" si="1"/>
        <v>91.09927360774819</v>
      </c>
      <c r="F32" s="44">
        <f t="shared" si="13"/>
        <v>275.6999999999998</v>
      </c>
      <c r="G32" s="43">
        <f>G28</f>
        <v>3097.5</v>
      </c>
      <c r="H32" s="43">
        <f>H28</f>
        <v>2821.8</v>
      </c>
      <c r="I32" s="43">
        <f t="shared" si="2"/>
        <v>91.09927360774819</v>
      </c>
      <c r="J32" s="53">
        <f>J28</f>
        <v>275.6999999999998</v>
      </c>
      <c r="K32" s="43">
        <f>K28</f>
        <v>2256</v>
      </c>
      <c r="L32" s="43">
        <f>L28</f>
        <v>2126</v>
      </c>
      <c r="M32" s="43">
        <f t="shared" si="3"/>
        <v>94.23758865248227</v>
      </c>
      <c r="N32" s="45">
        <f>N28</f>
        <v>130</v>
      </c>
      <c r="O32" s="43">
        <f>O28</f>
        <v>0</v>
      </c>
      <c r="P32" s="43">
        <f>P28</f>
        <v>0</v>
      </c>
      <c r="Q32" s="43" t="e">
        <f t="shared" si="4"/>
        <v>#DIV/0!</v>
      </c>
      <c r="R32" s="45">
        <f aca="true" t="shared" si="21" ref="R32:X32">R28</f>
        <v>0</v>
      </c>
      <c r="S32" s="43">
        <f t="shared" si="21"/>
        <v>112.3</v>
      </c>
      <c r="T32" s="43">
        <f t="shared" si="21"/>
        <v>111.9</v>
      </c>
      <c r="U32" s="43">
        <f t="shared" si="21"/>
        <v>99.64381121994657</v>
      </c>
      <c r="V32" s="45">
        <f t="shared" si="21"/>
        <v>0.3999999999999915</v>
      </c>
      <c r="W32" s="43">
        <f t="shared" si="21"/>
        <v>729.2</v>
      </c>
      <c r="X32" s="43">
        <f t="shared" si="21"/>
        <v>583.9000000000002</v>
      </c>
      <c r="Y32" s="43">
        <f t="shared" si="7"/>
        <v>80.07405375754254</v>
      </c>
      <c r="Z32" s="53">
        <f>Z28</f>
        <v>145.29999999999984</v>
      </c>
      <c r="AA32" s="43">
        <f>AA28</f>
        <v>0</v>
      </c>
      <c r="AB32" s="43">
        <f>AB28</f>
        <v>0</v>
      </c>
      <c r="AC32" s="43" t="e">
        <f>AB32/AA32*100</f>
        <v>#DIV/0!</v>
      </c>
      <c r="AD32" s="53">
        <f>AD28</f>
        <v>0</v>
      </c>
      <c r="AE32" s="31"/>
      <c r="AF32" s="31"/>
      <c r="AG32" s="31"/>
      <c r="AH32" s="31"/>
      <c r="AI32" s="31"/>
    </row>
    <row r="33" spans="1:35" s="4" customFormat="1" ht="28.5" customHeight="1" hidden="1">
      <c r="A33" s="41">
        <v>8</v>
      </c>
      <c r="B33" s="46" t="s">
        <v>24</v>
      </c>
      <c r="C33" s="47">
        <f t="shared" si="9"/>
        <v>0</v>
      </c>
      <c r="D33" s="47">
        <f t="shared" si="10"/>
        <v>0</v>
      </c>
      <c r="E33" s="47" t="e">
        <f>D33/C33*100</f>
        <v>#DIV/0!</v>
      </c>
      <c r="F33" s="48">
        <f>C33-D33</f>
        <v>0</v>
      </c>
      <c r="G33" s="43"/>
      <c r="H33" s="43"/>
      <c r="I33" s="47" t="e">
        <f>H33/G33*100</f>
        <v>#DIV/0!</v>
      </c>
      <c r="J33" s="54">
        <f>G33-H33</f>
        <v>0</v>
      </c>
      <c r="K33" s="43"/>
      <c r="L33" s="43"/>
      <c r="M33" s="47"/>
      <c r="N33" s="45"/>
      <c r="O33" s="43"/>
      <c r="P33" s="43"/>
      <c r="Q33" s="43"/>
      <c r="R33" s="45"/>
      <c r="S33" s="43"/>
      <c r="T33" s="43"/>
      <c r="U33" s="47"/>
      <c r="V33" s="45"/>
      <c r="W33" s="43">
        <f>G33-K33-O33-S33</f>
        <v>0</v>
      </c>
      <c r="X33" s="43">
        <f t="shared" si="20"/>
        <v>0</v>
      </c>
      <c r="Y33" s="47" t="e">
        <f>X33/W33*100</f>
        <v>#DIV/0!</v>
      </c>
      <c r="Z33" s="54">
        <f>W33-X33</f>
        <v>0</v>
      </c>
      <c r="AA33" s="43"/>
      <c r="AB33" s="43"/>
      <c r="AC33" s="47"/>
      <c r="AD33" s="54"/>
      <c r="AE33" s="31"/>
      <c r="AF33" s="49"/>
      <c r="AG33" s="31"/>
      <c r="AH33" s="31"/>
      <c r="AI33" s="31"/>
    </row>
    <row r="34" spans="1:35" s="4" customFormat="1" ht="25.5" customHeight="1">
      <c r="A34" s="41"/>
      <c r="B34" s="42" t="s">
        <v>11</v>
      </c>
      <c r="C34" s="43">
        <f t="shared" si="9"/>
        <v>598242.7522999999</v>
      </c>
      <c r="D34" s="43">
        <f t="shared" si="10"/>
        <v>514951.0342899999</v>
      </c>
      <c r="E34" s="43">
        <f t="shared" si="1"/>
        <v>86.0772708587313</v>
      </c>
      <c r="F34" s="44">
        <f t="shared" si="13"/>
        <v>83291.71801000001</v>
      </c>
      <c r="G34" s="43">
        <f>G27+G32+G33</f>
        <v>584387.1</v>
      </c>
      <c r="H34" s="43">
        <f>H27+H32+H33</f>
        <v>512428.39995999995</v>
      </c>
      <c r="I34" s="43">
        <f t="shared" si="2"/>
        <v>87.68646672043239</v>
      </c>
      <c r="J34" s="53">
        <f>G34-H34</f>
        <v>71958.70004000003</v>
      </c>
      <c r="K34" s="43">
        <f>K27+K32</f>
        <v>188742.72400000002</v>
      </c>
      <c r="L34" s="43">
        <f>L27+L32</f>
        <v>171346.83764</v>
      </c>
      <c r="M34" s="43">
        <f t="shared" si="3"/>
        <v>90.78328107630787</v>
      </c>
      <c r="N34" s="44">
        <f>N27+N28</f>
        <v>17395.886359999997</v>
      </c>
      <c r="O34" s="43">
        <f>O27+O32</f>
        <v>33736.6</v>
      </c>
      <c r="P34" s="43">
        <f>P27+P32</f>
        <v>32278.297999999995</v>
      </c>
      <c r="Q34" s="43">
        <f t="shared" si="4"/>
        <v>95.67738894850103</v>
      </c>
      <c r="R34" s="53">
        <f t="shared" si="16"/>
        <v>1458.3020000000033</v>
      </c>
      <c r="S34" s="43">
        <f>S27+S32</f>
        <v>26998.895</v>
      </c>
      <c r="T34" s="43">
        <f>T27+T32</f>
        <v>25530.39848</v>
      </c>
      <c r="U34" s="43">
        <f t="shared" si="5"/>
        <v>94.56090139985358</v>
      </c>
      <c r="V34" s="44">
        <f t="shared" si="17"/>
        <v>1468.4965200000006</v>
      </c>
      <c r="W34" s="43">
        <f>W27+W32+W33</f>
        <v>334908.881</v>
      </c>
      <c r="X34" s="43">
        <f>X27+X32+X33</f>
        <v>283272.86584</v>
      </c>
      <c r="Y34" s="43">
        <f t="shared" si="7"/>
        <v>84.5820705005431</v>
      </c>
      <c r="Z34" s="44">
        <f t="shared" si="18"/>
        <v>51636.01516000001</v>
      </c>
      <c r="AA34" s="43">
        <f>AA27+AA32+AA33</f>
        <v>13855.6523</v>
      </c>
      <c r="AB34" s="43">
        <f>AB27+AB32+AB33</f>
        <v>2522.63433</v>
      </c>
      <c r="AC34" s="43">
        <f t="shared" si="8"/>
        <v>18.20653604305587</v>
      </c>
      <c r="AD34" s="44">
        <f>AA34-AB34</f>
        <v>11333.01797</v>
      </c>
      <c r="AE34" s="31"/>
      <c r="AF34" s="49"/>
      <c r="AG34" s="31"/>
      <c r="AH34" s="31"/>
      <c r="AI34" s="31"/>
    </row>
    <row r="35" spans="7:35" ht="12.75"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4:35" ht="12.75">
      <c r="D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3:35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56"/>
      <c r="W37" s="15"/>
      <c r="X37" s="15"/>
      <c r="Y37" s="15"/>
      <c r="Z37" s="15"/>
      <c r="AA37" s="15"/>
      <c r="AB37" s="15"/>
      <c r="AC37" s="15"/>
      <c r="AD37" s="15"/>
      <c r="AE37" s="12"/>
      <c r="AF37" s="12"/>
      <c r="AG37" s="12"/>
      <c r="AH37" s="12"/>
      <c r="AI37" s="12"/>
    </row>
    <row r="38" spans="6:35" ht="12.75">
      <c r="F38" s="15"/>
      <c r="G38" s="12"/>
      <c r="H38" s="12"/>
      <c r="I38" s="12"/>
      <c r="J38" s="15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5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6:35" ht="12.75">
      <c r="F39" s="15"/>
      <c r="G39" s="12"/>
      <c r="H39" s="12"/>
      <c r="I39" s="12"/>
      <c r="J39" s="15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6:35" ht="12.75">
      <c r="F40" s="15"/>
      <c r="G40" s="12"/>
      <c r="H40" s="12"/>
      <c r="I40" s="12"/>
      <c r="J40" s="15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7:35" ht="12.75"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7:35" ht="12.75"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7:35" ht="12.75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7:35" ht="12.75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7:35" ht="12.7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7:35" ht="12.75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7:35" ht="12.7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7:35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7:35" ht="12.7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7:35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7:35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7:35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7:35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7:35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7:35" ht="12.7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7:35" ht="12.7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7:35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7:35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7:35" ht="12.7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7:35" ht="12.7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7:35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7:35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7:35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7:35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7:35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7:35" ht="12.7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7:35" ht="12.7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7:35" ht="12.7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7:35" ht="12.7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7:35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7:35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7:35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7:35" ht="12.7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7:35" ht="12.7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7:35" ht="12.7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7:35" ht="12.7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7:35" ht="12.7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7:35" ht="12.7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7:35" ht="12.7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7:35" ht="12.7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7:35" ht="12.7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7:35" ht="12.7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7:35" ht="12.7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7:35" ht="12.7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7:35" ht="12.7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7:35" ht="12.7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7:35" ht="12.7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7:35" ht="12.7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7:35" ht="12.7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7:35" ht="12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7:35" ht="12.7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7:35" ht="12.7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7:35" ht="12.7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7:35" ht="12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7:35" ht="12.7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7:35" ht="12.7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7:35" ht="12.7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7:35" ht="12.7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7:35" ht="12.7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7:35" ht="12.7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7:35" ht="12.7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7:35" ht="12.7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7:35" ht="12.7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7:35" ht="12.7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7:35" ht="12.75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7:35" ht="12.75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7:35" ht="12.75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7:35" ht="12.7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7:35" ht="12.7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7:35" ht="12.75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7:35" ht="12.75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7:35" ht="12.75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7:35" ht="12.75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7:35" ht="12.75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7:35" ht="12.75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7:35" ht="12.75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7:35" ht="12.75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7:35" ht="12.7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7:35" ht="12.75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7:35" ht="12.75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7:35" ht="12.7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7:35" ht="12.7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7:35" ht="12.7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7:35" ht="12.7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7:35" ht="12.7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7:35" ht="12.7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7:35" ht="12.7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7:35" ht="12.7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7:35" ht="12.7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7:35" ht="12.7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7:35" ht="12.7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7:35" ht="12.7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7:35" ht="12.7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7:35" ht="12.7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7:35" ht="12.7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7:35" ht="12.7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7:35" ht="12.7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7:35" ht="12.75"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7:35" ht="12.75"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7:35" ht="12.75"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7:35" ht="12.75"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7:35" ht="12.75"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7:35" ht="12.75"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7:35" ht="12.75"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7:35" ht="12.75"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7:35" ht="12.75"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7:35" ht="12.75"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7:35" ht="12.75"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7:35" ht="12.75"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7:35" ht="12.75"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7:35" ht="12.75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7:35" ht="12.75"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7:35" ht="12.75"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7:35" ht="12.75"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7:35" ht="12.75"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7:35" ht="12.75"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7:35" ht="12.75"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7:35" ht="12.75"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7:35" ht="12.75"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7:35" ht="12.75"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7:35" ht="12.75"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7:35" ht="12.75"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7:35" ht="12.75"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7:35" ht="12.75"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7:35" ht="12.75"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7:35" ht="12.75"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7:35" ht="12.75"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7:35" ht="12.75"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7:35" ht="12.75"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7:35" ht="12.75"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7:35" ht="12.75"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7:35" ht="12.75"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7:35" ht="12.75"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7:35" ht="12.75"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7:35" ht="12.75"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7:35" ht="12.75"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7:35" ht="12.75"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7:35" ht="12.75"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7:35" ht="12.75"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7:35" ht="12.75"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7:35" ht="12.75"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7:35" ht="12.75"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7:35" ht="12.75"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7:35" ht="12.75"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7:35" ht="12.75"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7:35" ht="12.75"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7:35" ht="12.75"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7:35" ht="12.75"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7:35" ht="12.75"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7:35" ht="12.75"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7:35" ht="12.75"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7:35" ht="12.75"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7:35" ht="12.75"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7:35" ht="12.75"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7:35" ht="12.75"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7:35" ht="12.75"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7:35" ht="12.75"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7:35" ht="12.75"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7:35" ht="12.75"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7:35" ht="12.75"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7:35" ht="12.75"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7:35" ht="12.75"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7:35" ht="12.75"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7:35" ht="12.75"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7:35" ht="12.75"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7:35" ht="12.75"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7:35" ht="12.75"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7:35" ht="12.75"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7:35" ht="12.75"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7:35" ht="12.75"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7:35" ht="12.75"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7:35" ht="12.75"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7:35" ht="12.75"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7:35" ht="12.75"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7:35" ht="12.75"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7:35" ht="12.75"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7:35" ht="12.75"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7:35" ht="12.75"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7:35" ht="12.75"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7:35" ht="12.75"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7:35" ht="12.75"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7:35" ht="12.75"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7:35" ht="12.75"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7:35" ht="12.75"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7:35" ht="12.75"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7:35" ht="12.75"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7:35" ht="12.75"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7:35" ht="12.75"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7:35" ht="12.75"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7:35" ht="12.75"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7:35" ht="12.75"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7:35" ht="12.75"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7:35" ht="12.75"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7:35" ht="12.75"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7:35" ht="12.75"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7:35" ht="12.75"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7:35" ht="12.75"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7:35" ht="12.75"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7:35" ht="12.75"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7:35" ht="12.75"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7:35" ht="12.75"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7:35" ht="12.75"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7:35" ht="12.75"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7:35" ht="12.75"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7:35" ht="12.75"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7:35" ht="12.75"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7:35" ht="12.75"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7:35" ht="12.75"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7:35" ht="12.75"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7:35" ht="12.75"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7:35" ht="12.75"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7:35" ht="12.75"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7:35" ht="12.75"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7:35" ht="12.75"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7:35" ht="12.75"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7:35" ht="12.75"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7:35" ht="12.75"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7:35" ht="12.75"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7:35" ht="12.75"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7:35" ht="12.75"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7:35" ht="12.75"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7:35" ht="12.75"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7:35" ht="12.75"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7:35" ht="12.75"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7:35" ht="12.75"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7:35" ht="12.75"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7:35" ht="12.75"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7:35" ht="12.75"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7:35" ht="12.75"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7:35" ht="12.75"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7:35" ht="12.75"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7:35" ht="12.75"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7:35" ht="12.75"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7:35" ht="12.75"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7:35" ht="12.75"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7:35" ht="12.75"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7:35" ht="12.75"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7:35" ht="12.75"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7:35" ht="12.75"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7:35" ht="12.75"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7:35" ht="12.75"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7:35" ht="12.75"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7:35" ht="12.75"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7:35" ht="12.75"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7:35" ht="12.75"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7:35" ht="12.75"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7:35" ht="12.75"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7:35" ht="12.75"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7:35" ht="12.75"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7:35" ht="12.75"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7:35" ht="12.75"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7:35" ht="12.75"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7:35" ht="12.75"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7:35" ht="12.75"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7:35" ht="12.75"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7:35" ht="12.75"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7:35" ht="12.75"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7:35" ht="12.75"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7:35" ht="12.75"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7:35" ht="12.75"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7:35" ht="12.75"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7:35" ht="12.75"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7:35" ht="12.75"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7:35" ht="12.75"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7:35" ht="12.75"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7:35" ht="12.75"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7:35" ht="12.75"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7:35" ht="12.75"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7:35" ht="12.75"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7:35" ht="12.75"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7:35" ht="12.75"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7:35" ht="12.75"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7:35" ht="12.75"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7:35" ht="12.75"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7:35" ht="12.75"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7:35" ht="12.75"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7:35" ht="12.75"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7:35" ht="12.75"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7:35" ht="12.75"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7:35" ht="12.75"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7:35" ht="12.75"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7:35" ht="12.75"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7:35" ht="12.75"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7:35" ht="12.75"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7:35" ht="12.75"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7:35" ht="12.75"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7:35" ht="12.75"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7:35" ht="12.75"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7:35" ht="12.75"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7:35" ht="12.75"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7:35" ht="12.75"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7:35" ht="12.75"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7:35" ht="12.75"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7:35" ht="12.75"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7:35" ht="12.75"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7:35" ht="12.75"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7:35" ht="12.75"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7:35" ht="12.75"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7:35" ht="12.75"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7:35" ht="12.75"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7:35" ht="12.75"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7:35" ht="12.75"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7:35" ht="12.75"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7:35" ht="12.75"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7:35" ht="12.75"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7:35" ht="12.75"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7:35" ht="12.75"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7:35" ht="12.75"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7:35" ht="12.75"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7:35" ht="12.75"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7:35" ht="12.75"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7:35" ht="12.75"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7:35" ht="12.75"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7:35" ht="12.75"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7:35" ht="12.75"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7:35" ht="12.75"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7:35" ht="12.75"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7:35" ht="12.75"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7:35" ht="12.75"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7:35" ht="12.75"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7:35" ht="12.75"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7:35" ht="12.75"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7:35" ht="12.75"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7:35" ht="12.75"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7:35" ht="12.75"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7:35" ht="12.75"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7:35" ht="12.75"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7:35" ht="12.75"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7:35" ht="12.75"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7:35" ht="12.75"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7:35" ht="12.75"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7:35" ht="12.75"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7:35" ht="12.75"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7:35" ht="12.75"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7:35" ht="12.75"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7:35" ht="12.75"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7:35" ht="12.75"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7:35" ht="12.75"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7:35" ht="12.75"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7:35" ht="12.75"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7:35" ht="12.75"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7:35" ht="12.75"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7:35" ht="12.75"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7:35" ht="12.75"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7:35" ht="12.75"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7:35" ht="12.75"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7:35" ht="12.75"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7:35" ht="12.75"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7:35" ht="12.75"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7:35" ht="12.75"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7:35" ht="12.75"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7:35" ht="12.75"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7:35" ht="12.75"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7:35" ht="12.75"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7:35" ht="12.75"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7:35" ht="12.75"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7:35" ht="12.75"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7:35" ht="12.75"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7:35" ht="12.75"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7:35" ht="12.75"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7:35" ht="12.75"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7:35" ht="12.75"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7:35" ht="12.75"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7:35" ht="12.75"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7:35" ht="12.75"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7:35" ht="12.75"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7:35" ht="12.75"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7:35" ht="12.75"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7:35" ht="12.75"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7:35" ht="12.75"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7:35" ht="12.75"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7:35" ht="12.75"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7:35" ht="12.75"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7:35" ht="12.75"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7:35" ht="12.75"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7:35" ht="12.75"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7:35" ht="12.75"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7:35" ht="12.75"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7:35" ht="12.75"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7:35" ht="12.75"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7:35" ht="12.75"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7:35" ht="12.75"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7:35" ht="12.75"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7:35" ht="12.75"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7:35" ht="12.75"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7:35" ht="12.75"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7:35" ht="12.75"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7:35" ht="12.75"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7:35" ht="12.75"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7:35" ht="12.75"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7:35" ht="12.75"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7:35" ht="12.75"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7:35" ht="12.75"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7:35" ht="12.75"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7:35" ht="12.75"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7:35" ht="12.75"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7:35" ht="12.75"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7:35" ht="12.75"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7:35" ht="12.75"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7:35" ht="12.75"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7:35" ht="12.75"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7:35" ht="12.75"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7:35" ht="12.75"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7:35" ht="12.75"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7:35" ht="12.75"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7:35" ht="12.75"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7:35" ht="12.75"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7:35" ht="12.75"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7:35" ht="12.75"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7:35" ht="12.75"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7:35" ht="12.75"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7:35" ht="12.75"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7:35" ht="12.75"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7:35" ht="12.75"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7:35" ht="12.75"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7:35" ht="12.75"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7:35" ht="12.75"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7:35" ht="12.75"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7:35" ht="12.75"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7:35" ht="12.75"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7:35" ht="12.75"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7:35" ht="12.75"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7:35" ht="12.75"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7:35" ht="12.75"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7:35" ht="12.75"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7:35" ht="12.75"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7:35" ht="12.75"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7:35" ht="12.75"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7:35" ht="12.75"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7:35" ht="12.75"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7:35" ht="12.75"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7:35" ht="12.75"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7:35" ht="12.75"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7:35" ht="12.75"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7:35" ht="12.75"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7:35" ht="12.75"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7:35" ht="12.75"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7:35" ht="12.75"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7:35" ht="12.75"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7:35" ht="12.75"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7:35" ht="12.75"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7:35" ht="12.75"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7:35" ht="12.75"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7:35" ht="12.75"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7:35" ht="12.75"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7:35" ht="12.75"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7:35" ht="12.75"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7:35" ht="12.75"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7:35" ht="12.75"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7:35" ht="12.75"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7:35" ht="12.75"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7:35" ht="12.75"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7:35" ht="12.75"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7:35" ht="12.75"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7:35" ht="12.75"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7:35" ht="12.75"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7:35" ht="12.75"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7:35" ht="12.75"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7:35" ht="12.75"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7:35" ht="12.75"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7:35" ht="12.75"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7:35" ht="12.75"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7:35" ht="12.75"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7:35" ht="12.75"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7:35" ht="12.75"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7:35" ht="12.75"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7:35" ht="12.75"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7:35" ht="12.75"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7:35" ht="12.75"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7:35" ht="12.75"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7:35" ht="12.75"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7:35" ht="12.75"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7:35" ht="12.75"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7:35" ht="12.75"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7:35" ht="12.75"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7:35" ht="12.75"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7:35" ht="12.75"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7:35" ht="12.75"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7:35" ht="12.75"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7:35" ht="12.75"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7:35" ht="12.75"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7:35" ht="12.75"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7:35" ht="12.75"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7:35" ht="12.75"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7:35" ht="12.75"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7:35" ht="12.75"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7:35" ht="12.75"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7:35" ht="12.75"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7:35" ht="12.75"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7:35" ht="12.75"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7:35" ht="12.75"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7:35" ht="12.75"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7:35" ht="12.75"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7:35" ht="12.75"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7:35" ht="12.75"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7:35" ht="12.75"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7:35" ht="12.75"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7:35" ht="12.75"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7:35" ht="12.75"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7:35" ht="12.75"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7:35" ht="12.75"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7:35" ht="12.75"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7:35" ht="12.75"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7:35" ht="12.75"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7:35" ht="12.75"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7:35" ht="12.75"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7:35" ht="12.75"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7:35" ht="12.75"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7:35" ht="12.75"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7:35" ht="12.75"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7:35" ht="12.75"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7:35" ht="12.75"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7:35" ht="12.75"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7:35" ht="12.75"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7:35" ht="12.75"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7:35" ht="12.75"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7:35" ht="12.75"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7:35" ht="12.75"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7:35" ht="12.75"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7:35" ht="12.75"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7:35" ht="12.75"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7:35" ht="12.75"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7:35" ht="12.75"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7:35" ht="12.75"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7:35" ht="12.75"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7:35" ht="12.75"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7:35" ht="12.75"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7:35" ht="12.75"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7:35" ht="12.75"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7:35" ht="12.75"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7:35" ht="12.75"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7:35" ht="12.75"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7:35" ht="12.75"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7:35" ht="12.75"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7:35" ht="12.75"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7:35" ht="12.75"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7:35" ht="12.75"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7:35" ht="12.75"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7:35" ht="12.75"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7:35" ht="12.75"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7:35" ht="12.75"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7:35" ht="12.75"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7:35" ht="12.75"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7:35" ht="12.75"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7:35" ht="12.75"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7:35" ht="12.75"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7:35" ht="12.75"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7:35" ht="12.75"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7:35" ht="12.75"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7:35" ht="12.75"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7:35" ht="12.75"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7:35" ht="12.75"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7:35" ht="12.75"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7:35" ht="12.75"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7:35" ht="12.75"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7:35" ht="12.75"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7:35" ht="12.75"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7:35" ht="12.75"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7:35" ht="12.75"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7:35" ht="12.75"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7:35" ht="12.75"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7:35" ht="12.75"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7:35" ht="12.75"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7:35" ht="12.75"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7:35" ht="12.75"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7:35" ht="12.75"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7:35" ht="12.75"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7:35" ht="12.75"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7:35" ht="12.75"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7:35" ht="12.75"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7:35" ht="12.75"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7:35" ht="12.75"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7:35" ht="12.75"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7:35" ht="12.75"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7:35" ht="12.75"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7:35" ht="12.75"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7:35" ht="12.75"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7:35" ht="12.75"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7:35" ht="12.75"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7:35" ht="12.75"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7:35" ht="12.75"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7:35" ht="12.75"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7:35" ht="12.75"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7:35" ht="12.75"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7:35" ht="12.75"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7:35" ht="12.75"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7:35" ht="12.75"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7:35" ht="12.75"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7:35" ht="12.75"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7:35" ht="12.75"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7:35" ht="12.75"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7:35" ht="12.75"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7:35" ht="12.75"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7:35" ht="12.75"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7:35" ht="12.75"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7:35" ht="12.75"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7:35" ht="12.75"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7:35" ht="12.75"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7:35" ht="12.75"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7:35" ht="12.75"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7:35" ht="12.75"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7:35" ht="12.75"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7:35" ht="12.75"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7:35" ht="12.75"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7:35" ht="12.75"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7:35" ht="12.75"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7:35" ht="12.75"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7:35" ht="12.75"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7:35" ht="12.75"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7:35" ht="12.75"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7:35" ht="12.75"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7:35" ht="12.75"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7:35" ht="12.75"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7:35" ht="12.75"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7:35" ht="12.75"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7:35" ht="12.75"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7:35" ht="12.75"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7:35" ht="12.75"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7:35" ht="12.75"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7:35" ht="12.75"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7:35" ht="12.75"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7:35" ht="12.75"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7:35" ht="12.75"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7:35" ht="12.75"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7:35" ht="12.75"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7:35" ht="12.75"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7:35" ht="12.75"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7:35" ht="12.75"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7:35" ht="12.75"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7:35" ht="12.75"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7:35" ht="12.75"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7:35" ht="12.75"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7:35" ht="12.75"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7:35" ht="12.75"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7:35" ht="12.75"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7:35" ht="12.75"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7:35" ht="12.75"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7:35" ht="12.75"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7:35" ht="12.75"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7:35" ht="12.75"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7:35" ht="12.75"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7:35" ht="12.75"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7:35" ht="12.75"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7:35" ht="12.75"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7:35" ht="12.75"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7:35" ht="12.75"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7:35" ht="12.75"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7:35" ht="12.75"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7:35" ht="12.75"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7:35" ht="12.75"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7:35" ht="12.75"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7:35" ht="12.75"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7:35" ht="12.75"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7:35" ht="12.75"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7:35" ht="12.75"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7:35" ht="12.75"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7:35" ht="12.75"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7:35" ht="12.75"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7:35" ht="12.75"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7:35" ht="12.75"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7:35" ht="12.75"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7:35" ht="12.75"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7:35" ht="12.75"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7:35" ht="12.75"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7:35" ht="12.75"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7:35" ht="12.75"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7:35" ht="12.75"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7:35" ht="12.75"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7:35" ht="12.75"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7:35" ht="12.75"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7:35" ht="12.75"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7:35" ht="12.75"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7:35" ht="12.75"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7:35" ht="12.75"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7:35" ht="12.75"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7:35" ht="12.75"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7:35" ht="12.75"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7:35" ht="12.75"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7:35" ht="12.75"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7:35" ht="12.75"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7:35" ht="12.75"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7:35" ht="12.75"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7:35" ht="12.75"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7:35" ht="12.75"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7:35" ht="12.75"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7:35" ht="12.75"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7:35" ht="12.75"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7:35" ht="12.75"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7:35" ht="12.75"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7:35" ht="12.75"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7:35" ht="12.75"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7:35" ht="12.75"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7:35" ht="12.75"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7:35" ht="12.75"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7:35" ht="12.75"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7:35" ht="12.75"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7:35" ht="12.75"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7:35" ht="12.75"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7:35" ht="12.75"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7:35" ht="12.75"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7:35" ht="12.75"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7:35" ht="12.75"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7:35" ht="12.75"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7:35" ht="12.75"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7:35" ht="12.75"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7:35" ht="12.75"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7:35" ht="12.75"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7:35" ht="12.75"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7:35" ht="12.75"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7:35" ht="12.75"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7:35" ht="12.75"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7:35" ht="12.75"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7:35" ht="12.75"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7:35" ht="12.75"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7:35" ht="12.75"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7:35" ht="12.75"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7:35" ht="12.75"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7:35" ht="12.75"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7:35" ht="12.75"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7:35" ht="12.75"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7:35" ht="12.75"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7:35" ht="12.75"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7:35" ht="12.75"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7:35" ht="12.75"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7:35" ht="12.75"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7:35" ht="12.75"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</sheetData>
  <mergeCells count="24">
    <mergeCell ref="AA4:AD4"/>
    <mergeCell ref="AA5:AA6"/>
    <mergeCell ref="AB5:AB6"/>
    <mergeCell ref="AC5:AC6"/>
    <mergeCell ref="AD5:AD6"/>
    <mergeCell ref="A4:A6"/>
    <mergeCell ref="B4:B6"/>
    <mergeCell ref="G4:J4"/>
    <mergeCell ref="C4:F4"/>
    <mergeCell ref="E5:E6"/>
    <mergeCell ref="H5:H6"/>
    <mergeCell ref="D5:D6"/>
    <mergeCell ref="I5:I6"/>
    <mergeCell ref="J5:J6"/>
    <mergeCell ref="G5:G6"/>
    <mergeCell ref="C2:N2"/>
    <mergeCell ref="F5:F6"/>
    <mergeCell ref="C5:C6"/>
    <mergeCell ref="W5:Z5"/>
    <mergeCell ref="S5:V5"/>
    <mergeCell ref="C3:N3"/>
    <mergeCell ref="K5:N5"/>
    <mergeCell ref="O5:R5"/>
    <mergeCell ref="K4:Z4"/>
  </mergeCells>
  <printOptions/>
  <pageMargins left="0.25" right="0" top="0" bottom="0" header="0" footer="0"/>
  <pageSetup fitToWidth="2" horizontalDpi="600" verticalDpi="600" orientation="landscape" paperSize="9" scale="54" r:id="rId1"/>
  <colBreaks count="1" manualBreakCount="1">
    <brk id="14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shparka</cp:lastModifiedBy>
  <cp:lastPrinted>2018-03-30T12:27:54Z</cp:lastPrinted>
  <dcterms:created xsi:type="dcterms:W3CDTF">2004-03-03T07:39:36Z</dcterms:created>
  <dcterms:modified xsi:type="dcterms:W3CDTF">2018-04-06T09:30:06Z</dcterms:modified>
  <cp:category/>
  <cp:version/>
  <cp:contentType/>
  <cp:contentStatus/>
</cp:coreProperties>
</file>