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4\Накази начальника 2024\1_1000\"/>
    </mc:Choice>
  </mc:AlternateContent>
  <xr:revisionPtr revIDLastSave="0" documentId="13_ncr:1_{1C5889AF-3109-4068-966F-377C38C8A2D7}" xr6:coauthVersionLast="47" xr6:coauthVersionMax="47" xr10:uidLastSave="{00000000-0000-0000-0000-000000000000}"/>
  <bookViews>
    <workbookView xWindow="-110" yWindow="-110" windowWidth="19420" windowHeight="10420" tabRatio="788" xr2:uid="{00000000-000D-0000-FFFF-FFFF00000000}"/>
  </bookViews>
  <sheets>
    <sheet name="СВОД" sheetId="113" r:id="rId1"/>
    <sheet name="Бюджет 2024" sheetId="112" state="hidden" r:id="rId2"/>
    <sheet name="Н37" sheetId="115" state="hidden" r:id="rId3"/>
    <sheet name="Н76" sheetId="117" state="hidden" r:id="rId4"/>
    <sheet name="Н82" sheetId="119" state="hidden" r:id="rId5"/>
    <sheet name="Н154" sheetId="120" state="hidden" r:id="rId6"/>
    <sheet name="Н226" sheetId="116" state="hidden" r:id="rId7"/>
    <sheet name="H250" sheetId="121" state="hidden" r:id="rId8"/>
    <sheet name="H 325" sheetId="122" state="hidden" r:id="rId9"/>
    <sheet name="Н 345" sheetId="123" state="hidden" r:id="rId10"/>
    <sheet name="Н 402" sheetId="125" state="hidden" r:id="rId11"/>
    <sheet name="Н 381" sheetId="124" state="hidden" r:id="rId12"/>
    <sheet name="Н 428" sheetId="126" state="hidden" r:id="rId13"/>
    <sheet name="Н 450" sheetId="130" state="hidden" r:id="rId14"/>
    <sheet name="Н 469" sheetId="131" state="hidden" r:id="rId15"/>
    <sheet name="Н 483" sheetId="132" state="hidden" r:id="rId16"/>
    <sheet name="Н 500" sheetId="134" state="hidden" r:id="rId17"/>
    <sheet name="Н 507" sheetId="133" state="hidden" r:id="rId18"/>
    <sheet name="Н 544" sheetId="135" state="hidden" r:id="rId19"/>
    <sheet name="Н576" sheetId="136" state="hidden" r:id="rId20"/>
    <sheet name="Н611" sheetId="137" state="hidden" r:id="rId21"/>
    <sheet name="Н641" sheetId="138" state="hidden" r:id="rId22"/>
    <sheet name="Н669" sheetId="139" state="hidden" r:id="rId23"/>
    <sheet name="Н670" sheetId="140" state="hidden" r:id="rId24"/>
  </sheets>
  <definedNames>
    <definedName name="_Б21000" localSheetId="8">#REF!</definedName>
    <definedName name="_Б21000" localSheetId="7">#REF!</definedName>
    <definedName name="_Б21000" localSheetId="9">#REF!</definedName>
    <definedName name="_Б21000" localSheetId="11">#REF!</definedName>
    <definedName name="_Б21000" localSheetId="10">#REF!</definedName>
    <definedName name="_Б21000" localSheetId="12">#REF!</definedName>
    <definedName name="_Б21000" localSheetId="13">#REF!</definedName>
    <definedName name="_Б21000" localSheetId="14">#REF!</definedName>
    <definedName name="_Б21000" localSheetId="15">#REF!</definedName>
    <definedName name="_Б21000" localSheetId="16">#REF!</definedName>
    <definedName name="_Б21000" localSheetId="17">#REF!</definedName>
    <definedName name="_Б21000" localSheetId="18">#REF!</definedName>
    <definedName name="_Б21000" localSheetId="5">#REF!</definedName>
    <definedName name="_Б21000" localSheetId="6">#REF!</definedName>
    <definedName name="_Б21000" localSheetId="2">#REF!</definedName>
    <definedName name="_Б21000" localSheetId="19">#REF!</definedName>
    <definedName name="_Б21000" localSheetId="20">#REF!</definedName>
    <definedName name="_Б21000" localSheetId="21">#REF!</definedName>
    <definedName name="_Б21000" localSheetId="22">#REF!</definedName>
    <definedName name="_Б21000" localSheetId="23">#REF!</definedName>
    <definedName name="_Б21000" localSheetId="3">#REF!</definedName>
    <definedName name="_Б21000" localSheetId="4">#REF!</definedName>
    <definedName name="_Б21000">#REF!</definedName>
    <definedName name="_Б22000" localSheetId="8">#REF!</definedName>
    <definedName name="_Б22000" localSheetId="7">#REF!</definedName>
    <definedName name="_Б22000" localSheetId="9">#REF!</definedName>
    <definedName name="_Б22000" localSheetId="11">#REF!</definedName>
    <definedName name="_Б22000" localSheetId="10">#REF!</definedName>
    <definedName name="_Б22000" localSheetId="12">#REF!</definedName>
    <definedName name="_Б22000" localSheetId="13">#REF!</definedName>
    <definedName name="_Б22000" localSheetId="14">#REF!</definedName>
    <definedName name="_Б22000" localSheetId="15">#REF!</definedName>
    <definedName name="_Б22000" localSheetId="16">#REF!</definedName>
    <definedName name="_Б22000" localSheetId="17">#REF!</definedName>
    <definedName name="_Б22000" localSheetId="18">#REF!</definedName>
    <definedName name="_Б22000" localSheetId="5">#REF!</definedName>
    <definedName name="_Б22000" localSheetId="6">#REF!</definedName>
    <definedName name="_Б22000" localSheetId="2">#REF!</definedName>
    <definedName name="_Б22000" localSheetId="19">#REF!</definedName>
    <definedName name="_Б22000" localSheetId="20">#REF!</definedName>
    <definedName name="_Б22000" localSheetId="21">#REF!</definedName>
    <definedName name="_Б22000" localSheetId="22">#REF!</definedName>
    <definedName name="_Б22000" localSheetId="23">#REF!</definedName>
    <definedName name="_Б22000" localSheetId="3">#REF!</definedName>
    <definedName name="_Б22000" localSheetId="4">#REF!</definedName>
    <definedName name="_Б22000">#REF!</definedName>
    <definedName name="_Б22100" localSheetId="8">#REF!</definedName>
    <definedName name="_Б22100" localSheetId="7">#REF!</definedName>
    <definedName name="_Б22100" localSheetId="9">#REF!</definedName>
    <definedName name="_Б22100" localSheetId="11">#REF!</definedName>
    <definedName name="_Б22100" localSheetId="10">#REF!</definedName>
    <definedName name="_Б22100" localSheetId="12">#REF!</definedName>
    <definedName name="_Б22100" localSheetId="13">#REF!</definedName>
    <definedName name="_Б22100" localSheetId="14">#REF!</definedName>
    <definedName name="_Б22100" localSheetId="15">#REF!</definedName>
    <definedName name="_Б22100" localSheetId="16">#REF!</definedName>
    <definedName name="_Б22100" localSheetId="17">#REF!</definedName>
    <definedName name="_Б22100" localSheetId="18">#REF!</definedName>
    <definedName name="_Б22100" localSheetId="5">#REF!</definedName>
    <definedName name="_Б22100" localSheetId="6">#REF!</definedName>
    <definedName name="_Б22100" localSheetId="2">#REF!</definedName>
    <definedName name="_Б22100" localSheetId="19">#REF!</definedName>
    <definedName name="_Б22100" localSheetId="20">#REF!</definedName>
    <definedName name="_Б22100" localSheetId="21">#REF!</definedName>
    <definedName name="_Б22100" localSheetId="22">#REF!</definedName>
    <definedName name="_Б22100" localSheetId="23">#REF!</definedName>
    <definedName name="_Б22100" localSheetId="3">#REF!</definedName>
    <definedName name="_Б22100" localSheetId="4">#REF!</definedName>
    <definedName name="_Б22100">#REF!</definedName>
    <definedName name="_Б22110" localSheetId="8">#REF!</definedName>
    <definedName name="_Б22110" localSheetId="7">#REF!</definedName>
    <definedName name="_Б22110" localSheetId="9">#REF!</definedName>
    <definedName name="_Б22110" localSheetId="11">#REF!</definedName>
    <definedName name="_Б22110" localSheetId="10">#REF!</definedName>
    <definedName name="_Б22110" localSheetId="12">#REF!</definedName>
    <definedName name="_Б22110" localSheetId="13">#REF!</definedName>
    <definedName name="_Б22110" localSheetId="14">#REF!</definedName>
    <definedName name="_Б22110" localSheetId="15">#REF!</definedName>
    <definedName name="_Б22110" localSheetId="16">#REF!</definedName>
    <definedName name="_Б22110" localSheetId="17">#REF!</definedName>
    <definedName name="_Б22110" localSheetId="18">#REF!</definedName>
    <definedName name="_Б22110" localSheetId="5">#REF!</definedName>
    <definedName name="_Б22110" localSheetId="6">#REF!</definedName>
    <definedName name="_Б22110" localSheetId="2">#REF!</definedName>
    <definedName name="_Б22110" localSheetId="19">#REF!</definedName>
    <definedName name="_Б22110" localSheetId="20">#REF!</definedName>
    <definedName name="_Б22110" localSheetId="21">#REF!</definedName>
    <definedName name="_Б22110" localSheetId="22">#REF!</definedName>
    <definedName name="_Б22110" localSheetId="23">#REF!</definedName>
    <definedName name="_Б22110" localSheetId="3">#REF!</definedName>
    <definedName name="_Б22110" localSheetId="4">#REF!</definedName>
    <definedName name="_Б22110">#REF!</definedName>
    <definedName name="_Б22111" localSheetId="8">#REF!</definedName>
    <definedName name="_Б22111" localSheetId="7">#REF!</definedName>
    <definedName name="_Б22111" localSheetId="9">#REF!</definedName>
    <definedName name="_Б22111" localSheetId="11">#REF!</definedName>
    <definedName name="_Б22111" localSheetId="10">#REF!</definedName>
    <definedName name="_Б22111" localSheetId="12">#REF!</definedName>
    <definedName name="_Б22111" localSheetId="13">#REF!</definedName>
    <definedName name="_Б22111" localSheetId="14">#REF!</definedName>
    <definedName name="_Б22111" localSheetId="15">#REF!</definedName>
    <definedName name="_Б22111" localSheetId="16">#REF!</definedName>
    <definedName name="_Б22111" localSheetId="17">#REF!</definedName>
    <definedName name="_Б22111" localSheetId="18">#REF!</definedName>
    <definedName name="_Б22111" localSheetId="5">#REF!</definedName>
    <definedName name="_Б22111" localSheetId="6">#REF!</definedName>
    <definedName name="_Б22111" localSheetId="2">#REF!</definedName>
    <definedName name="_Б22111" localSheetId="19">#REF!</definedName>
    <definedName name="_Б22111" localSheetId="20">#REF!</definedName>
    <definedName name="_Б22111" localSheetId="21">#REF!</definedName>
    <definedName name="_Б22111" localSheetId="22">#REF!</definedName>
    <definedName name="_Б22111" localSheetId="23">#REF!</definedName>
    <definedName name="_Б22111" localSheetId="3">#REF!</definedName>
    <definedName name="_Б22111" localSheetId="4">#REF!</definedName>
    <definedName name="_Б22111">#REF!</definedName>
    <definedName name="_Б22112" localSheetId="8">#REF!</definedName>
    <definedName name="_Б22112" localSheetId="7">#REF!</definedName>
    <definedName name="_Б22112" localSheetId="9">#REF!</definedName>
    <definedName name="_Б22112" localSheetId="11">#REF!</definedName>
    <definedName name="_Б22112" localSheetId="10">#REF!</definedName>
    <definedName name="_Б22112" localSheetId="12">#REF!</definedName>
    <definedName name="_Б22112" localSheetId="13">#REF!</definedName>
    <definedName name="_Б22112" localSheetId="14">#REF!</definedName>
    <definedName name="_Б22112" localSheetId="15">#REF!</definedName>
    <definedName name="_Б22112" localSheetId="16">#REF!</definedName>
    <definedName name="_Б22112" localSheetId="17">#REF!</definedName>
    <definedName name="_Б22112" localSheetId="18">#REF!</definedName>
    <definedName name="_Б22112" localSheetId="5">#REF!</definedName>
    <definedName name="_Б22112" localSheetId="6">#REF!</definedName>
    <definedName name="_Б22112" localSheetId="2">#REF!</definedName>
    <definedName name="_Б22112" localSheetId="19">#REF!</definedName>
    <definedName name="_Б22112" localSheetId="20">#REF!</definedName>
    <definedName name="_Б22112" localSheetId="21">#REF!</definedName>
    <definedName name="_Б22112" localSheetId="22">#REF!</definedName>
    <definedName name="_Б22112" localSheetId="23">#REF!</definedName>
    <definedName name="_Б22112" localSheetId="3">#REF!</definedName>
    <definedName name="_Б22112" localSheetId="4">#REF!</definedName>
    <definedName name="_Б22112">#REF!</definedName>
    <definedName name="_Б22200" localSheetId="8">#REF!</definedName>
    <definedName name="_Б22200" localSheetId="7">#REF!</definedName>
    <definedName name="_Б22200" localSheetId="9">#REF!</definedName>
    <definedName name="_Б22200" localSheetId="11">#REF!</definedName>
    <definedName name="_Б22200" localSheetId="10">#REF!</definedName>
    <definedName name="_Б22200" localSheetId="12">#REF!</definedName>
    <definedName name="_Б22200" localSheetId="13">#REF!</definedName>
    <definedName name="_Б22200" localSheetId="14">#REF!</definedName>
    <definedName name="_Б22200" localSheetId="15">#REF!</definedName>
    <definedName name="_Б22200" localSheetId="16">#REF!</definedName>
    <definedName name="_Б22200" localSheetId="17">#REF!</definedName>
    <definedName name="_Б22200" localSheetId="18">#REF!</definedName>
    <definedName name="_Б22200" localSheetId="5">#REF!</definedName>
    <definedName name="_Б22200" localSheetId="6">#REF!</definedName>
    <definedName name="_Б22200" localSheetId="2">#REF!</definedName>
    <definedName name="_Б22200" localSheetId="19">#REF!</definedName>
    <definedName name="_Б22200" localSheetId="20">#REF!</definedName>
    <definedName name="_Б22200" localSheetId="21">#REF!</definedName>
    <definedName name="_Б22200" localSheetId="22">#REF!</definedName>
    <definedName name="_Б22200" localSheetId="23">#REF!</definedName>
    <definedName name="_Б22200" localSheetId="3">#REF!</definedName>
    <definedName name="_Б22200" localSheetId="4">#REF!</definedName>
    <definedName name="_Б22200">#REF!</definedName>
    <definedName name="_Б23000" localSheetId="8">#REF!</definedName>
    <definedName name="_Б23000" localSheetId="7">#REF!</definedName>
    <definedName name="_Б23000" localSheetId="9">#REF!</definedName>
    <definedName name="_Б23000" localSheetId="11">#REF!</definedName>
    <definedName name="_Б23000" localSheetId="10">#REF!</definedName>
    <definedName name="_Б23000" localSheetId="12">#REF!</definedName>
    <definedName name="_Б23000" localSheetId="13">#REF!</definedName>
    <definedName name="_Б23000" localSheetId="14">#REF!</definedName>
    <definedName name="_Б23000" localSheetId="15">#REF!</definedName>
    <definedName name="_Б23000" localSheetId="16">#REF!</definedName>
    <definedName name="_Б23000" localSheetId="17">#REF!</definedName>
    <definedName name="_Б23000" localSheetId="18">#REF!</definedName>
    <definedName name="_Б23000" localSheetId="5">#REF!</definedName>
    <definedName name="_Б23000" localSheetId="6">#REF!</definedName>
    <definedName name="_Б23000" localSheetId="2">#REF!</definedName>
    <definedName name="_Б23000" localSheetId="19">#REF!</definedName>
    <definedName name="_Б23000" localSheetId="20">#REF!</definedName>
    <definedName name="_Б23000" localSheetId="21">#REF!</definedName>
    <definedName name="_Б23000" localSheetId="22">#REF!</definedName>
    <definedName name="_Б23000" localSheetId="23">#REF!</definedName>
    <definedName name="_Б23000" localSheetId="3">#REF!</definedName>
    <definedName name="_Б23000" localSheetId="4">#REF!</definedName>
    <definedName name="_Б23000">#REF!</definedName>
    <definedName name="_Б24000" localSheetId="8">#REF!</definedName>
    <definedName name="_Б24000" localSheetId="7">#REF!</definedName>
    <definedName name="_Б24000" localSheetId="9">#REF!</definedName>
    <definedName name="_Б24000" localSheetId="11">#REF!</definedName>
    <definedName name="_Б24000" localSheetId="10">#REF!</definedName>
    <definedName name="_Б24000" localSheetId="12">#REF!</definedName>
    <definedName name="_Б24000" localSheetId="13">#REF!</definedName>
    <definedName name="_Б24000" localSheetId="14">#REF!</definedName>
    <definedName name="_Б24000" localSheetId="15">#REF!</definedName>
    <definedName name="_Б24000" localSheetId="16">#REF!</definedName>
    <definedName name="_Б24000" localSheetId="17">#REF!</definedName>
    <definedName name="_Б24000" localSheetId="18">#REF!</definedName>
    <definedName name="_Б24000" localSheetId="5">#REF!</definedName>
    <definedName name="_Б24000" localSheetId="6">#REF!</definedName>
    <definedName name="_Б24000" localSheetId="2">#REF!</definedName>
    <definedName name="_Б24000" localSheetId="19">#REF!</definedName>
    <definedName name="_Б24000" localSheetId="20">#REF!</definedName>
    <definedName name="_Б24000" localSheetId="21">#REF!</definedName>
    <definedName name="_Б24000" localSheetId="22">#REF!</definedName>
    <definedName name="_Б24000" localSheetId="23">#REF!</definedName>
    <definedName name="_Б24000" localSheetId="3">#REF!</definedName>
    <definedName name="_Б24000" localSheetId="4">#REF!</definedName>
    <definedName name="_Б24000">#REF!</definedName>
    <definedName name="_Б25000" localSheetId="8">#REF!</definedName>
    <definedName name="_Б25000" localSheetId="7">#REF!</definedName>
    <definedName name="_Б25000" localSheetId="9">#REF!</definedName>
    <definedName name="_Б25000" localSheetId="11">#REF!</definedName>
    <definedName name="_Б25000" localSheetId="10">#REF!</definedName>
    <definedName name="_Б25000" localSheetId="12">#REF!</definedName>
    <definedName name="_Б25000" localSheetId="13">#REF!</definedName>
    <definedName name="_Б25000" localSheetId="14">#REF!</definedName>
    <definedName name="_Б25000" localSheetId="15">#REF!</definedName>
    <definedName name="_Б25000" localSheetId="16">#REF!</definedName>
    <definedName name="_Б25000" localSheetId="17">#REF!</definedName>
    <definedName name="_Б25000" localSheetId="18">#REF!</definedName>
    <definedName name="_Б25000" localSheetId="5">#REF!</definedName>
    <definedName name="_Б25000" localSheetId="6">#REF!</definedName>
    <definedName name="_Б25000" localSheetId="2">#REF!</definedName>
    <definedName name="_Б25000" localSheetId="19">#REF!</definedName>
    <definedName name="_Б25000" localSheetId="20">#REF!</definedName>
    <definedName name="_Б25000" localSheetId="21">#REF!</definedName>
    <definedName name="_Б25000" localSheetId="22">#REF!</definedName>
    <definedName name="_Б25000" localSheetId="23">#REF!</definedName>
    <definedName name="_Б25000" localSheetId="3">#REF!</definedName>
    <definedName name="_Б25000" localSheetId="4">#REF!</definedName>
    <definedName name="_Б25000">#REF!</definedName>
    <definedName name="_Б41000" localSheetId="8">#REF!</definedName>
    <definedName name="_Б41000" localSheetId="7">#REF!</definedName>
    <definedName name="_Б41000" localSheetId="9">#REF!</definedName>
    <definedName name="_Б41000" localSheetId="11">#REF!</definedName>
    <definedName name="_Б41000" localSheetId="10">#REF!</definedName>
    <definedName name="_Б41000" localSheetId="12">#REF!</definedName>
    <definedName name="_Б41000" localSheetId="13">#REF!</definedName>
    <definedName name="_Б41000" localSheetId="14">#REF!</definedName>
    <definedName name="_Б41000" localSheetId="15">#REF!</definedName>
    <definedName name="_Б41000" localSheetId="16">#REF!</definedName>
    <definedName name="_Б41000" localSheetId="17">#REF!</definedName>
    <definedName name="_Б41000" localSheetId="18">#REF!</definedName>
    <definedName name="_Б41000" localSheetId="5">#REF!</definedName>
    <definedName name="_Б41000" localSheetId="6">#REF!</definedName>
    <definedName name="_Б41000" localSheetId="2">#REF!</definedName>
    <definedName name="_Б41000" localSheetId="19">#REF!</definedName>
    <definedName name="_Б41000" localSheetId="20">#REF!</definedName>
    <definedName name="_Б41000" localSheetId="21">#REF!</definedName>
    <definedName name="_Б41000" localSheetId="22">#REF!</definedName>
    <definedName name="_Б41000" localSheetId="23">#REF!</definedName>
    <definedName name="_Б41000" localSheetId="3">#REF!</definedName>
    <definedName name="_Б41000" localSheetId="4">#REF!</definedName>
    <definedName name="_Б41000">#REF!</definedName>
    <definedName name="_Б42000" localSheetId="8">#REF!</definedName>
    <definedName name="_Б42000" localSheetId="7">#REF!</definedName>
    <definedName name="_Б42000" localSheetId="9">#REF!</definedName>
    <definedName name="_Б42000" localSheetId="11">#REF!</definedName>
    <definedName name="_Б42000" localSheetId="10">#REF!</definedName>
    <definedName name="_Б42000" localSheetId="12">#REF!</definedName>
    <definedName name="_Б42000" localSheetId="13">#REF!</definedName>
    <definedName name="_Б42000" localSheetId="14">#REF!</definedName>
    <definedName name="_Б42000" localSheetId="15">#REF!</definedName>
    <definedName name="_Б42000" localSheetId="16">#REF!</definedName>
    <definedName name="_Б42000" localSheetId="17">#REF!</definedName>
    <definedName name="_Б42000" localSheetId="18">#REF!</definedName>
    <definedName name="_Б42000" localSheetId="5">#REF!</definedName>
    <definedName name="_Б42000" localSheetId="6">#REF!</definedName>
    <definedName name="_Б42000" localSheetId="2">#REF!</definedName>
    <definedName name="_Б42000" localSheetId="19">#REF!</definedName>
    <definedName name="_Б42000" localSheetId="20">#REF!</definedName>
    <definedName name="_Б42000" localSheetId="21">#REF!</definedName>
    <definedName name="_Б42000" localSheetId="22">#REF!</definedName>
    <definedName name="_Б42000" localSheetId="23">#REF!</definedName>
    <definedName name="_Б42000" localSheetId="3">#REF!</definedName>
    <definedName name="_Б42000" localSheetId="4">#REF!</definedName>
    <definedName name="_Б42000">#REF!</definedName>
    <definedName name="_Б43000" localSheetId="8">#REF!</definedName>
    <definedName name="_Б43000" localSheetId="7">#REF!</definedName>
    <definedName name="_Б43000" localSheetId="9">#REF!</definedName>
    <definedName name="_Б43000" localSheetId="11">#REF!</definedName>
    <definedName name="_Б43000" localSheetId="10">#REF!</definedName>
    <definedName name="_Б43000" localSheetId="12">#REF!</definedName>
    <definedName name="_Б43000" localSheetId="13">#REF!</definedName>
    <definedName name="_Б43000" localSheetId="14">#REF!</definedName>
    <definedName name="_Б43000" localSheetId="15">#REF!</definedName>
    <definedName name="_Б43000" localSheetId="16">#REF!</definedName>
    <definedName name="_Б43000" localSheetId="17">#REF!</definedName>
    <definedName name="_Б43000" localSheetId="18">#REF!</definedName>
    <definedName name="_Б43000" localSheetId="5">#REF!</definedName>
    <definedName name="_Б43000" localSheetId="6">#REF!</definedName>
    <definedName name="_Б43000" localSheetId="2">#REF!</definedName>
    <definedName name="_Б43000" localSheetId="19">#REF!</definedName>
    <definedName name="_Б43000" localSheetId="20">#REF!</definedName>
    <definedName name="_Б43000" localSheetId="21">#REF!</definedName>
    <definedName name="_Б43000" localSheetId="22">#REF!</definedName>
    <definedName name="_Б43000" localSheetId="23">#REF!</definedName>
    <definedName name="_Б43000" localSheetId="3">#REF!</definedName>
    <definedName name="_Б43000" localSheetId="4">#REF!</definedName>
    <definedName name="_Б43000">#REF!</definedName>
    <definedName name="_Б44000" localSheetId="8">#REF!</definedName>
    <definedName name="_Б44000" localSheetId="7">#REF!</definedName>
    <definedName name="_Б44000" localSheetId="9">#REF!</definedName>
    <definedName name="_Б44000" localSheetId="11">#REF!</definedName>
    <definedName name="_Б44000" localSheetId="10">#REF!</definedName>
    <definedName name="_Б44000" localSheetId="12">#REF!</definedName>
    <definedName name="_Б44000" localSheetId="13">#REF!</definedName>
    <definedName name="_Б44000" localSheetId="14">#REF!</definedName>
    <definedName name="_Б44000" localSheetId="15">#REF!</definedName>
    <definedName name="_Б44000" localSheetId="16">#REF!</definedName>
    <definedName name="_Б44000" localSheetId="17">#REF!</definedName>
    <definedName name="_Б44000" localSheetId="18">#REF!</definedName>
    <definedName name="_Б44000" localSheetId="5">#REF!</definedName>
    <definedName name="_Б44000" localSheetId="6">#REF!</definedName>
    <definedName name="_Б44000" localSheetId="2">#REF!</definedName>
    <definedName name="_Б44000" localSheetId="19">#REF!</definedName>
    <definedName name="_Б44000" localSheetId="20">#REF!</definedName>
    <definedName name="_Б44000" localSheetId="21">#REF!</definedName>
    <definedName name="_Б44000" localSheetId="22">#REF!</definedName>
    <definedName name="_Б44000" localSheetId="23">#REF!</definedName>
    <definedName name="_Б44000" localSheetId="3">#REF!</definedName>
    <definedName name="_Б44000" localSheetId="4">#REF!</definedName>
    <definedName name="_Б44000">#REF!</definedName>
    <definedName name="_Б45000" localSheetId="8">#REF!</definedName>
    <definedName name="_Б45000" localSheetId="7">#REF!</definedName>
    <definedName name="_Б45000" localSheetId="9">#REF!</definedName>
    <definedName name="_Б45000" localSheetId="11">#REF!</definedName>
    <definedName name="_Б45000" localSheetId="10">#REF!</definedName>
    <definedName name="_Б45000" localSheetId="12">#REF!</definedName>
    <definedName name="_Б45000" localSheetId="13">#REF!</definedName>
    <definedName name="_Б45000" localSheetId="14">#REF!</definedName>
    <definedName name="_Б45000" localSheetId="15">#REF!</definedName>
    <definedName name="_Б45000" localSheetId="16">#REF!</definedName>
    <definedName name="_Б45000" localSheetId="17">#REF!</definedName>
    <definedName name="_Б45000" localSheetId="18">#REF!</definedName>
    <definedName name="_Б45000" localSheetId="5">#REF!</definedName>
    <definedName name="_Б45000" localSheetId="6">#REF!</definedName>
    <definedName name="_Б45000" localSheetId="2">#REF!</definedName>
    <definedName name="_Б45000" localSheetId="19">#REF!</definedName>
    <definedName name="_Б45000" localSheetId="20">#REF!</definedName>
    <definedName name="_Б45000" localSheetId="21">#REF!</definedName>
    <definedName name="_Б45000" localSheetId="22">#REF!</definedName>
    <definedName name="_Б45000" localSheetId="23">#REF!</definedName>
    <definedName name="_Б45000" localSheetId="3">#REF!</definedName>
    <definedName name="_Б45000" localSheetId="4">#REF!</definedName>
    <definedName name="_Б45000">#REF!</definedName>
    <definedName name="_Б46000" localSheetId="8">#REF!</definedName>
    <definedName name="_Б46000" localSheetId="7">#REF!</definedName>
    <definedName name="_Б46000" localSheetId="9">#REF!</definedName>
    <definedName name="_Б46000" localSheetId="11">#REF!</definedName>
    <definedName name="_Б46000" localSheetId="10">#REF!</definedName>
    <definedName name="_Б46000" localSheetId="12">#REF!</definedName>
    <definedName name="_Б46000" localSheetId="13">#REF!</definedName>
    <definedName name="_Б46000" localSheetId="14">#REF!</definedName>
    <definedName name="_Б46000" localSheetId="15">#REF!</definedName>
    <definedName name="_Б46000" localSheetId="16">#REF!</definedName>
    <definedName name="_Б46000" localSheetId="17">#REF!</definedName>
    <definedName name="_Б46000" localSheetId="18">#REF!</definedName>
    <definedName name="_Б46000" localSheetId="5">#REF!</definedName>
    <definedName name="_Б46000" localSheetId="6">#REF!</definedName>
    <definedName name="_Б46000" localSheetId="2">#REF!</definedName>
    <definedName name="_Б46000" localSheetId="19">#REF!</definedName>
    <definedName name="_Б46000" localSheetId="20">#REF!</definedName>
    <definedName name="_Б46000" localSheetId="21">#REF!</definedName>
    <definedName name="_Б46000" localSheetId="22">#REF!</definedName>
    <definedName name="_Б46000" localSheetId="23">#REF!</definedName>
    <definedName name="_Б46000" localSheetId="3">#REF!</definedName>
    <definedName name="_Б46000" localSheetId="4">#REF!</definedName>
    <definedName name="_Б46000">#REF!</definedName>
    <definedName name="_В010100">#REF!</definedName>
    <definedName name="_В010200">#REF!</definedName>
    <definedName name="_В040000">#REF!</definedName>
    <definedName name="_В050000">#REF!</definedName>
    <definedName name="_В060000">#REF!</definedName>
    <definedName name="_В070000">#REF!</definedName>
    <definedName name="_В080000">#REF!</definedName>
    <definedName name="_В090000">#REF!</definedName>
    <definedName name="_В090200">#REF!</definedName>
    <definedName name="_В090201">#REF!</definedName>
    <definedName name="_В090202">#REF!</definedName>
    <definedName name="_В090203">#REF!</definedName>
    <definedName name="_В090300">#REF!</definedName>
    <definedName name="_В090301">#REF!</definedName>
    <definedName name="_В090302">#REF!</definedName>
    <definedName name="_В090303">#REF!</definedName>
    <definedName name="_В090304">#REF!</definedName>
    <definedName name="_В090305">#REF!</definedName>
    <definedName name="_В090306">#REF!</definedName>
    <definedName name="_В090307">#REF!</definedName>
    <definedName name="_В090400">#REF!</definedName>
    <definedName name="_В090405">#REF!</definedName>
    <definedName name="_В090412">#REF!</definedName>
    <definedName name="_В090601">#REF!</definedName>
    <definedName name="_В090700">#REF!</definedName>
    <definedName name="_В090900">#REF!</definedName>
    <definedName name="_В091100">#REF!</definedName>
    <definedName name="_В091200">#REF!</definedName>
    <definedName name="_В100000">#REF!</definedName>
    <definedName name="_В100100">#REF!</definedName>
    <definedName name="_В100103">#REF!</definedName>
    <definedName name="_В100200">#REF!</definedName>
    <definedName name="_В100203">#REF!</definedName>
    <definedName name="_В100204">#REF!</definedName>
    <definedName name="_В110000">#REF!</definedName>
    <definedName name="_В120000">#REF!</definedName>
    <definedName name="_В130000">#REF!</definedName>
    <definedName name="_В140000">#REF!</definedName>
    <definedName name="_В140102">#REF!</definedName>
    <definedName name="_В150000">#REF!</definedName>
    <definedName name="_В150101">#REF!</definedName>
    <definedName name="_В160000">#REF!</definedName>
    <definedName name="_В160100">#REF!</definedName>
    <definedName name="_В160103">#REF!</definedName>
    <definedName name="_В160200">#REF!</definedName>
    <definedName name="_В160300">#REF!</definedName>
    <definedName name="_В160304">#REF!</definedName>
    <definedName name="_В170000">#REF!</definedName>
    <definedName name="_В170100">#REF!</definedName>
    <definedName name="_В170101">#REF!</definedName>
    <definedName name="_В170300">#REF!</definedName>
    <definedName name="_В170303">#REF!</definedName>
    <definedName name="_В170600">#REF!</definedName>
    <definedName name="_В170601">#REF!</definedName>
    <definedName name="_В170700">#REF!</definedName>
    <definedName name="_В170703">#REF!</definedName>
    <definedName name="_В200000">#REF!</definedName>
    <definedName name="_В210000">#REF!</definedName>
    <definedName name="_В210200">#REF!</definedName>
    <definedName name="_В240000">#REF!</definedName>
    <definedName name="_В240600">#REF!</definedName>
    <definedName name="_В250000">#REF!</definedName>
    <definedName name="_В250102">#REF!</definedName>
    <definedName name="_В250200">#REF!</definedName>
    <definedName name="_В250301">#REF!</definedName>
    <definedName name="_В250307">#REF!</definedName>
    <definedName name="_В250500">#REF!</definedName>
    <definedName name="_В250501">#REF!</definedName>
    <definedName name="_В250502">#REF!</definedName>
    <definedName name="_Д100000">#REF!</definedName>
    <definedName name="_Д110000">#REF!</definedName>
    <definedName name="_Д110100">#REF!</definedName>
    <definedName name="_Д110200">#REF!</definedName>
    <definedName name="_Д120000">#REF!</definedName>
    <definedName name="_Д120200">#REF!</definedName>
    <definedName name="_Д130000">#REF!</definedName>
    <definedName name="_Д130100">#REF!</definedName>
    <definedName name="_Д130200">#REF!</definedName>
    <definedName name="_Д130300">#REF!</definedName>
    <definedName name="_Д130500">#REF!</definedName>
    <definedName name="_Д140000">#REF!</definedName>
    <definedName name="_Д140601">#REF!</definedName>
    <definedName name="_Д140602">#REF!</definedName>
    <definedName name="_Д140603">#REF!</definedName>
    <definedName name="_Д140700">#REF!</definedName>
    <definedName name="_Д160000">#REF!</definedName>
    <definedName name="_Д160100">#REF!</definedName>
    <definedName name="_Д160200">#REF!</definedName>
    <definedName name="_Д160300">#REF!</definedName>
    <definedName name="_Д200000">#REF!</definedName>
    <definedName name="_Д210000">#REF!</definedName>
    <definedName name="_Д210700">#REF!</definedName>
    <definedName name="_Д220000">#REF!</definedName>
    <definedName name="_Д220800">#REF!</definedName>
    <definedName name="_Д220900">#REF!</definedName>
    <definedName name="_Д230000">#REF!</definedName>
    <definedName name="_Д240000">#REF!</definedName>
    <definedName name="_Д240800">#REF!</definedName>
    <definedName name="_Д400000">#REF!</definedName>
    <definedName name="_Д410100">#REF!</definedName>
    <definedName name="_Д410400">#REF!</definedName>
    <definedName name="_Д500000">#REF!</definedName>
    <definedName name="_Д500800">#REF!</definedName>
    <definedName name="_Д500900">#REF!</definedName>
    <definedName name="_Е1000">#REF!</definedName>
    <definedName name="_Е1100">#REF!</definedName>
    <definedName name="_Е1110">#REF!</definedName>
    <definedName name="_Е1120">#REF!</definedName>
    <definedName name="_Е1130">#REF!</definedName>
    <definedName name="_Е1140">#REF!</definedName>
    <definedName name="_Е1150">#REF!</definedName>
    <definedName name="_Е1160">#REF!</definedName>
    <definedName name="_Е1161">#REF!</definedName>
    <definedName name="_Е1162">#REF!</definedName>
    <definedName name="_Е1163">#REF!</definedName>
    <definedName name="_Е1164">#REF!</definedName>
    <definedName name="_Е1170">#REF!</definedName>
    <definedName name="_Е1200">#REF!</definedName>
    <definedName name="_Е1300">#REF!</definedName>
    <definedName name="_Е1340">#REF!</definedName>
    <definedName name="_Е2000">#REF!</definedName>
    <definedName name="_Е2100">#REF!</definedName>
    <definedName name="_Е2110">#REF!</definedName>
    <definedName name="_Е2120">#REF!</definedName>
    <definedName name="_Е2130">#REF!</definedName>
    <definedName name="_Е2200">#REF!</definedName>
    <definedName name="_Е2300">#REF!</definedName>
    <definedName name="_Е3000">#REF!</definedName>
    <definedName name="_Е4000">#REF!</definedName>
    <definedName name="_ІБ900501" localSheetId="8">#REF!</definedName>
    <definedName name="_ІБ900501" localSheetId="7">#REF!</definedName>
    <definedName name="_ІБ900501" localSheetId="9">#REF!</definedName>
    <definedName name="_ІБ900501" localSheetId="11">#REF!</definedName>
    <definedName name="_ІБ900501" localSheetId="10">#REF!</definedName>
    <definedName name="_ІБ900501" localSheetId="12">#REF!</definedName>
    <definedName name="_ІБ900501" localSheetId="13">#REF!</definedName>
    <definedName name="_ІБ900501" localSheetId="14">#REF!</definedName>
    <definedName name="_ІБ900501" localSheetId="15">#REF!</definedName>
    <definedName name="_ІБ900501" localSheetId="16">#REF!</definedName>
    <definedName name="_ІБ900501" localSheetId="17">#REF!</definedName>
    <definedName name="_ІБ900501" localSheetId="18">#REF!</definedName>
    <definedName name="_ІБ900501" localSheetId="5">#REF!</definedName>
    <definedName name="_ІБ900501" localSheetId="6">#REF!</definedName>
    <definedName name="_ІБ900501" localSheetId="2">#REF!</definedName>
    <definedName name="_ІБ900501" localSheetId="19">#REF!</definedName>
    <definedName name="_ІБ900501" localSheetId="20">#REF!</definedName>
    <definedName name="_ІБ900501" localSheetId="21">#REF!</definedName>
    <definedName name="_ІБ900501" localSheetId="22">#REF!</definedName>
    <definedName name="_ІБ900501" localSheetId="23">#REF!</definedName>
    <definedName name="_ІБ900501" localSheetId="3">#REF!</definedName>
    <definedName name="_ІБ900501" localSheetId="4">#REF!</definedName>
    <definedName name="_ІБ900501">#REF!</definedName>
    <definedName name="_ІБ900502" localSheetId="8">#REF!</definedName>
    <definedName name="_ІБ900502" localSheetId="7">#REF!</definedName>
    <definedName name="_ІБ900502" localSheetId="9">#REF!</definedName>
    <definedName name="_ІБ900502" localSheetId="11">#REF!</definedName>
    <definedName name="_ІБ900502" localSheetId="10">#REF!</definedName>
    <definedName name="_ІБ900502" localSheetId="12">#REF!</definedName>
    <definedName name="_ІБ900502" localSheetId="13">#REF!</definedName>
    <definedName name="_ІБ900502" localSheetId="14">#REF!</definedName>
    <definedName name="_ІБ900502" localSheetId="15">#REF!</definedName>
    <definedName name="_ІБ900502" localSheetId="16">#REF!</definedName>
    <definedName name="_ІБ900502" localSheetId="17">#REF!</definedName>
    <definedName name="_ІБ900502" localSheetId="18">#REF!</definedName>
    <definedName name="_ІБ900502" localSheetId="5">#REF!</definedName>
    <definedName name="_ІБ900502" localSheetId="6">#REF!</definedName>
    <definedName name="_ІБ900502" localSheetId="2">#REF!</definedName>
    <definedName name="_ІБ900502" localSheetId="19">#REF!</definedName>
    <definedName name="_ІБ900502" localSheetId="20">#REF!</definedName>
    <definedName name="_ІБ900502" localSheetId="21">#REF!</definedName>
    <definedName name="_ІБ900502" localSheetId="22">#REF!</definedName>
    <definedName name="_ІБ900502" localSheetId="23">#REF!</definedName>
    <definedName name="_ІБ900502" localSheetId="3">#REF!</definedName>
    <definedName name="_ІБ900502" localSheetId="4">#REF!</definedName>
    <definedName name="_ІБ900502">#REF!</definedName>
    <definedName name="_ІВ900201">#REF!</definedName>
    <definedName name="_ІВ900202">#REF!</definedName>
    <definedName name="_ІД900101">#REF!</definedName>
    <definedName name="_ІД900102">#REF!</definedName>
    <definedName name="_ІЕ900203">#REF!</definedName>
    <definedName name="_ІЕ900300">#REF!</definedName>
    <definedName name="_ІФ900400">#REF!</definedName>
    <definedName name="_Ф100000">#REF!</definedName>
    <definedName name="_Ф101000">#REF!</definedName>
    <definedName name="_Ф102000">#REF!</definedName>
    <definedName name="_Ф201000">#REF!</definedName>
    <definedName name="_Ф201010">#REF!</definedName>
    <definedName name="_Ф201011">#REF!</definedName>
    <definedName name="_Ф201012">#REF!</definedName>
    <definedName name="_Ф201020">#REF!</definedName>
    <definedName name="_Ф201021">#REF!</definedName>
    <definedName name="_Ф201022">#REF!</definedName>
    <definedName name="_Ф201030">#REF!</definedName>
    <definedName name="_Ф201031">#REF!</definedName>
    <definedName name="_Ф201032">#REF!</definedName>
    <definedName name="_Ф202000">#REF!</definedName>
    <definedName name="_Ф202010">#REF!</definedName>
    <definedName name="_Ф202011">#REF!</definedName>
    <definedName name="_Ф202012">#REF!</definedName>
    <definedName name="_Ф203000">#REF!</definedName>
    <definedName name="_Ф203010">#REF!</definedName>
    <definedName name="_Ф203011">#REF!</definedName>
    <definedName name="_Ф203012">#REF!</definedName>
    <definedName name="_Ф204000">#REF!</definedName>
    <definedName name="_Ф205000">#REF!</definedName>
    <definedName name="_Ф206000">#REF!</definedName>
    <definedName name="_Ф206001">#REF!</definedName>
    <definedName name="_Ф206002">#REF!</definedName>
    <definedName name="_xlnm._FilterDatabase" localSheetId="8" hidden="1">'H 325'!#REF!</definedName>
    <definedName name="_xlnm._FilterDatabase" localSheetId="7" hidden="1">'H250'!#REF!</definedName>
    <definedName name="_xlnm._FilterDatabase" localSheetId="1" hidden="1">'Бюджет 2024'!#REF!</definedName>
    <definedName name="_xlnm._FilterDatabase" localSheetId="9" hidden="1">'Н 345'!#REF!</definedName>
    <definedName name="_xlnm._FilterDatabase" localSheetId="11" hidden="1">'Н 381'!#REF!</definedName>
    <definedName name="_xlnm._FilterDatabase" localSheetId="10" hidden="1">'Н 402'!#REF!</definedName>
    <definedName name="_xlnm._FilterDatabase" localSheetId="12" hidden="1">'Н 428'!#REF!</definedName>
    <definedName name="_xlnm._FilterDatabase" localSheetId="13" hidden="1">'Н 450'!#REF!</definedName>
    <definedName name="_xlnm._FilterDatabase" localSheetId="14" hidden="1">'Н 469'!#REF!</definedName>
    <definedName name="_xlnm._FilterDatabase" localSheetId="15" hidden="1">'Н 483'!#REF!</definedName>
    <definedName name="_xlnm._FilterDatabase" localSheetId="16" hidden="1">'Н 500'!#REF!</definedName>
    <definedName name="_xlnm._FilterDatabase" localSheetId="17" hidden="1">'Н 507'!#REF!</definedName>
    <definedName name="_xlnm._FilterDatabase" localSheetId="18" hidden="1">'Н 544'!#REF!</definedName>
    <definedName name="_xlnm._FilterDatabase" localSheetId="5" hidden="1">Н154!#REF!</definedName>
    <definedName name="_xlnm._FilterDatabase" localSheetId="6" hidden="1">Н226!#REF!</definedName>
    <definedName name="_xlnm._FilterDatabase" localSheetId="2" hidden="1">Н37!#REF!</definedName>
    <definedName name="_xlnm._FilterDatabase" localSheetId="19" hidden="1">Н576!#REF!</definedName>
    <definedName name="_xlnm._FilterDatabase" localSheetId="20" hidden="1">Н611!#REF!</definedName>
    <definedName name="_xlnm._FilterDatabase" localSheetId="21" hidden="1">Н641!#REF!</definedName>
    <definedName name="_xlnm._FilterDatabase" localSheetId="22" hidden="1">Н669!#REF!</definedName>
    <definedName name="_xlnm._FilterDatabase" localSheetId="23" hidden="1">Н670!#REF!</definedName>
    <definedName name="_xlnm._FilterDatabase" localSheetId="3" hidden="1">Н76!#REF!</definedName>
    <definedName name="_xlnm._FilterDatabase" localSheetId="4" hidden="1">Н82!#REF!</definedName>
    <definedName name="_xlnm._FilterDatabase" localSheetId="0" hidden="1">СВОД!#REF!</definedName>
    <definedName name="В68">#REF!</definedName>
    <definedName name="вс">#REF!</definedName>
    <definedName name="_xlnm.Print_Titles" localSheetId="8">'H 325'!$9:$12</definedName>
    <definedName name="_xlnm.Print_Titles" localSheetId="7">'H250'!$9:$12</definedName>
    <definedName name="_xlnm.Print_Titles" localSheetId="1">'Бюджет 2024'!$9:$12</definedName>
    <definedName name="_xlnm.Print_Titles" localSheetId="9">'Н 345'!$9:$12</definedName>
    <definedName name="_xlnm.Print_Titles" localSheetId="11">'Н 381'!$9:$12</definedName>
    <definedName name="_xlnm.Print_Titles" localSheetId="10">'Н 402'!$9:$12</definedName>
    <definedName name="_xlnm.Print_Titles" localSheetId="12">'Н 428'!$9:$12</definedName>
    <definedName name="_xlnm.Print_Titles" localSheetId="13">'Н 450'!$9:$12</definedName>
    <definedName name="_xlnm.Print_Titles" localSheetId="14">'Н 469'!$9:$12</definedName>
    <definedName name="_xlnm.Print_Titles" localSheetId="15">'Н 483'!$9:$12</definedName>
    <definedName name="_xlnm.Print_Titles" localSheetId="16">'Н 500'!$9:$12</definedName>
    <definedName name="_xlnm.Print_Titles" localSheetId="17">'Н 507'!$9:$12</definedName>
    <definedName name="_xlnm.Print_Titles" localSheetId="18">'Н 544'!$9:$12</definedName>
    <definedName name="_xlnm.Print_Titles" localSheetId="5">Н154!$9:$12</definedName>
    <definedName name="_xlnm.Print_Titles" localSheetId="6">Н226!$9:$12</definedName>
    <definedName name="_xlnm.Print_Titles" localSheetId="2">Н37!$9:$12</definedName>
    <definedName name="_xlnm.Print_Titles" localSheetId="19">Н576!$9:$12</definedName>
    <definedName name="_xlnm.Print_Titles" localSheetId="20">Н611!$9:$12</definedName>
    <definedName name="_xlnm.Print_Titles" localSheetId="21">Н641!$9:$12</definedName>
    <definedName name="_xlnm.Print_Titles" localSheetId="22">Н669!$9:$12</definedName>
    <definedName name="_xlnm.Print_Titles" localSheetId="23">Н670!$9:$12</definedName>
    <definedName name="_xlnm.Print_Titles" localSheetId="3">Н76!$9:$12</definedName>
    <definedName name="_xlnm.Print_Titles" localSheetId="4">Н82!$9:$12</definedName>
    <definedName name="_xlnm.Print_Titles" localSheetId="0">СВОД!$9:$12</definedName>
    <definedName name="_xlnm.Print_Area" localSheetId="8">'H 325'!$A$1:$F$139</definedName>
    <definedName name="_xlnm.Print_Area" localSheetId="7">'H250'!$A$1:$F$139</definedName>
    <definedName name="_xlnm.Print_Area" localSheetId="1">'Бюджет 2024'!$A$1:$F$139</definedName>
    <definedName name="_xlnm.Print_Area" localSheetId="9">'Н 345'!$A$1:$F$139</definedName>
    <definedName name="_xlnm.Print_Area" localSheetId="11">'Н 381'!$A$1:$F$139</definedName>
    <definedName name="_xlnm.Print_Area" localSheetId="10">'Н 402'!$A$1:$F$139</definedName>
    <definedName name="_xlnm.Print_Area" localSheetId="12">'Н 428'!$A$1:$F$139</definedName>
    <definedName name="_xlnm.Print_Area" localSheetId="13">'Н 450'!$A$1:$F$139</definedName>
    <definedName name="_xlnm.Print_Area" localSheetId="14">'Н 469'!$A$1:$F$139</definedName>
    <definedName name="_xlnm.Print_Area" localSheetId="15">'Н 483'!$A$1:$F$139</definedName>
    <definedName name="_xlnm.Print_Area" localSheetId="16">'Н 500'!$A$1:$F$139</definedName>
    <definedName name="_xlnm.Print_Area" localSheetId="17">'Н 507'!$A$1:$F$139</definedName>
    <definedName name="_xlnm.Print_Area" localSheetId="18">'Н 544'!$A$1:$F$139</definedName>
    <definedName name="_xlnm.Print_Area" localSheetId="5">Н154!$A$1:$F$139</definedName>
    <definedName name="_xlnm.Print_Area" localSheetId="6">Н226!$A$1:$F$139</definedName>
    <definedName name="_xlnm.Print_Area" localSheetId="2">Н37!$A$1:$F$139</definedName>
    <definedName name="_xlnm.Print_Area" localSheetId="19">Н576!$A$1:$F$139</definedName>
    <definedName name="_xlnm.Print_Area" localSheetId="20">Н611!$A$1:$F$139</definedName>
    <definedName name="_xlnm.Print_Area" localSheetId="21">Н641!$A$1:$F$139</definedName>
    <definedName name="_xlnm.Print_Area" localSheetId="22">Н669!$A$1:$F$139</definedName>
    <definedName name="_xlnm.Print_Area" localSheetId="23">Н670!$A$1:$F$139</definedName>
    <definedName name="_xlnm.Print_Area" localSheetId="3">Н76!$A$1:$F$139</definedName>
    <definedName name="_xlnm.Print_Area" localSheetId="4">Н82!$A$1:$F$139</definedName>
    <definedName name="_xlnm.Print_Area" localSheetId="0">СВОД!$A$1:$F$140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39" l="1"/>
  <c r="D96" i="140"/>
  <c r="C75" i="139"/>
  <c r="F74" i="140"/>
  <c r="E74" i="140"/>
  <c r="F74" i="139"/>
  <c r="E74" i="139"/>
  <c r="F71" i="139"/>
  <c r="F47" i="139"/>
  <c r="F70" i="139" l="1"/>
  <c r="F46" i="139" l="1"/>
  <c r="D96" i="139" l="1"/>
  <c r="C19" i="139" l="1"/>
  <c r="F145" i="140"/>
  <c r="E145" i="140"/>
  <c r="D145" i="140"/>
  <c r="C145" i="140"/>
  <c r="J137" i="140"/>
  <c r="F146" i="140" s="1"/>
  <c r="I137" i="140"/>
  <c r="E146" i="140" s="1"/>
  <c r="H137" i="140"/>
  <c r="D146" i="140" s="1"/>
  <c r="E132" i="140"/>
  <c r="C131" i="140"/>
  <c r="C130" i="140"/>
  <c r="C129" i="140"/>
  <c r="C128" i="140"/>
  <c r="C127" i="140"/>
  <c r="F126" i="140"/>
  <c r="E126" i="140"/>
  <c r="D126" i="140"/>
  <c r="C125" i="140"/>
  <c r="C124" i="140"/>
  <c r="C122" i="140"/>
  <c r="C121" i="140"/>
  <c r="C120" i="140"/>
  <c r="C119" i="140"/>
  <c r="C118" i="140"/>
  <c r="C117" i="140"/>
  <c r="C116" i="140"/>
  <c r="C114" i="140"/>
  <c r="C113" i="140"/>
  <c r="C112" i="140"/>
  <c r="C111" i="140"/>
  <c r="C110" i="140"/>
  <c r="C109" i="140"/>
  <c r="C108" i="140"/>
  <c r="C107" i="140"/>
  <c r="C106" i="140"/>
  <c r="C105" i="140"/>
  <c r="C104" i="140"/>
  <c r="C103" i="140"/>
  <c r="C102" i="140"/>
  <c r="C101" i="140"/>
  <c r="C100" i="140"/>
  <c r="C99" i="140"/>
  <c r="C98" i="140"/>
  <c r="C97" i="140"/>
  <c r="F96" i="140"/>
  <c r="E96" i="140"/>
  <c r="C95" i="140"/>
  <c r="C94" i="140"/>
  <c r="C93" i="140"/>
  <c r="C92" i="140"/>
  <c r="D91" i="140"/>
  <c r="C91" i="140" s="1"/>
  <c r="C87" i="140"/>
  <c r="F86" i="140"/>
  <c r="E86" i="140"/>
  <c r="C86" i="140" s="1"/>
  <c r="C85" i="140" s="1"/>
  <c r="F85" i="140"/>
  <c r="F88" i="140" s="1"/>
  <c r="E85" i="140"/>
  <c r="C84" i="140"/>
  <c r="C83" i="140" s="1"/>
  <c r="E83" i="140"/>
  <c r="C82" i="140"/>
  <c r="C81" i="140"/>
  <c r="C80" i="140"/>
  <c r="C79" i="140"/>
  <c r="E78" i="140"/>
  <c r="C76" i="140"/>
  <c r="C73" i="140"/>
  <c r="C72" i="140"/>
  <c r="E71" i="140"/>
  <c r="D71" i="140"/>
  <c r="D70" i="140"/>
  <c r="C69" i="140"/>
  <c r="C68" i="140"/>
  <c r="D67" i="140"/>
  <c r="C66" i="140"/>
  <c r="C65" i="140"/>
  <c r="C64" i="140"/>
  <c r="C63" i="140"/>
  <c r="C62" i="140"/>
  <c r="C61" i="140"/>
  <c r="C60" i="140"/>
  <c r="C59" i="140"/>
  <c r="C58" i="140"/>
  <c r="C57" i="140"/>
  <c r="D56" i="140"/>
  <c r="C54" i="140"/>
  <c r="C52" i="140"/>
  <c r="C51" i="140" s="1"/>
  <c r="D51" i="140"/>
  <c r="C50" i="140"/>
  <c r="C49" i="140"/>
  <c r="C48" i="140" s="1"/>
  <c r="D48" i="140"/>
  <c r="E47" i="140"/>
  <c r="C45" i="140"/>
  <c r="C44" i="140"/>
  <c r="C43" i="140"/>
  <c r="E42" i="140"/>
  <c r="C40" i="140"/>
  <c r="D39" i="140"/>
  <c r="C38" i="140"/>
  <c r="D37" i="140"/>
  <c r="C36" i="140"/>
  <c r="C35" i="140"/>
  <c r="C34" i="140"/>
  <c r="C33" i="140"/>
  <c r="D32" i="140"/>
  <c r="C30" i="140"/>
  <c r="C29" i="140"/>
  <c r="C28" i="140"/>
  <c r="C27" i="140"/>
  <c r="C26" i="140"/>
  <c r="C25" i="140"/>
  <c r="C24" i="140"/>
  <c r="D23" i="140"/>
  <c r="C22" i="140"/>
  <c r="C21" i="140"/>
  <c r="C20" i="140"/>
  <c r="C19" i="140"/>
  <c r="C18" i="140"/>
  <c r="C17" i="140"/>
  <c r="D16" i="140"/>
  <c r="F14" i="140"/>
  <c r="F145" i="139"/>
  <c r="E145" i="139"/>
  <c r="D145" i="139"/>
  <c r="C145" i="139"/>
  <c r="J137" i="139"/>
  <c r="F146" i="139" s="1"/>
  <c r="I137" i="139"/>
  <c r="E146" i="139" s="1"/>
  <c r="H137" i="139"/>
  <c r="D146" i="139" s="1"/>
  <c r="E132" i="139"/>
  <c r="C131" i="139"/>
  <c r="C130" i="139"/>
  <c r="C129" i="139"/>
  <c r="C128" i="139"/>
  <c r="C127" i="139"/>
  <c r="F126" i="139"/>
  <c r="E126" i="139"/>
  <c r="D126" i="139"/>
  <c r="C125" i="139"/>
  <c r="C124" i="139"/>
  <c r="C122" i="139"/>
  <c r="C121" i="139"/>
  <c r="C120" i="139"/>
  <c r="C119" i="139"/>
  <c r="C118" i="139"/>
  <c r="C117" i="139"/>
  <c r="C116" i="139"/>
  <c r="C114" i="139"/>
  <c r="C113" i="139"/>
  <c r="C112" i="139"/>
  <c r="C111" i="139"/>
  <c r="C110" i="139"/>
  <c r="C109" i="139"/>
  <c r="C108" i="139"/>
  <c r="C107" i="139"/>
  <c r="C106" i="139"/>
  <c r="C105" i="139"/>
  <c r="C104" i="139"/>
  <c r="C103" i="139"/>
  <c r="C102" i="139"/>
  <c r="C101" i="139"/>
  <c r="C100" i="139"/>
  <c r="C99" i="139"/>
  <c r="C98" i="139"/>
  <c r="C97" i="139"/>
  <c r="F96" i="139"/>
  <c r="E96" i="139"/>
  <c r="C95" i="139"/>
  <c r="C94" i="139"/>
  <c r="C93" i="139"/>
  <c r="C92" i="139"/>
  <c r="D91" i="139"/>
  <c r="C91" i="139" s="1"/>
  <c r="C87" i="139"/>
  <c r="F86" i="139"/>
  <c r="E86" i="139"/>
  <c r="F85" i="139"/>
  <c r="E85" i="139"/>
  <c r="C84" i="139"/>
  <c r="C83" i="139" s="1"/>
  <c r="E83" i="139"/>
  <c r="C82" i="139"/>
  <c r="C81" i="139"/>
  <c r="C80" i="139"/>
  <c r="C79" i="139"/>
  <c r="E78" i="139"/>
  <c r="C76" i="139"/>
  <c r="C74" i="139" s="1"/>
  <c r="C73" i="139"/>
  <c r="C72" i="139"/>
  <c r="E71" i="139"/>
  <c r="D71" i="139"/>
  <c r="D70" i="139" s="1"/>
  <c r="C69" i="139"/>
  <c r="C68" i="139"/>
  <c r="C67" i="139" s="1"/>
  <c r="D67" i="139"/>
  <c r="C66" i="139"/>
  <c r="C65" i="139"/>
  <c r="C64" i="139"/>
  <c r="C63" i="139"/>
  <c r="C62" i="139"/>
  <c r="C61" i="139"/>
  <c r="C60" i="139"/>
  <c r="C59" i="139"/>
  <c r="C58" i="139"/>
  <c r="C57" i="139"/>
  <c r="D56" i="139"/>
  <c r="C54" i="139"/>
  <c r="C52" i="139"/>
  <c r="C51" i="139" s="1"/>
  <c r="D51" i="139"/>
  <c r="C50" i="139"/>
  <c r="C49" i="139"/>
  <c r="D48" i="139"/>
  <c r="E47" i="139"/>
  <c r="C45" i="139"/>
  <c r="C44" i="139"/>
  <c r="C43" i="139"/>
  <c r="E42" i="139"/>
  <c r="C40" i="139"/>
  <c r="C39" i="139" s="1"/>
  <c r="D39" i="139"/>
  <c r="C38" i="139"/>
  <c r="D37" i="139"/>
  <c r="C36" i="139"/>
  <c r="C35" i="139"/>
  <c r="C34" i="139"/>
  <c r="C33" i="139"/>
  <c r="D32" i="139"/>
  <c r="C30" i="139"/>
  <c r="C29" i="139"/>
  <c r="C28" i="139"/>
  <c r="C27" i="139"/>
  <c r="C26" i="139"/>
  <c r="C25" i="139"/>
  <c r="C24" i="139"/>
  <c r="D23" i="139"/>
  <c r="C22" i="139"/>
  <c r="C21" i="139"/>
  <c r="C20" i="139"/>
  <c r="C18" i="139"/>
  <c r="C17" i="139"/>
  <c r="D16" i="139"/>
  <c r="F14" i="139"/>
  <c r="D128" i="138"/>
  <c r="C126" i="140" l="1"/>
  <c r="F88" i="139"/>
  <c r="E90" i="140"/>
  <c r="E89" i="140" s="1"/>
  <c r="F90" i="140"/>
  <c r="F89" i="140" s="1"/>
  <c r="F135" i="140" s="1"/>
  <c r="E77" i="139"/>
  <c r="D47" i="139"/>
  <c r="D90" i="140"/>
  <c r="C90" i="140" s="1"/>
  <c r="C74" i="140"/>
  <c r="C39" i="140"/>
  <c r="D47" i="140"/>
  <c r="D55" i="140"/>
  <c r="C67" i="140"/>
  <c r="D31" i="140"/>
  <c r="C56" i="140"/>
  <c r="C32" i="140"/>
  <c r="C71" i="140"/>
  <c r="C70" i="140" s="1"/>
  <c r="E41" i="140"/>
  <c r="C23" i="140"/>
  <c r="C37" i="140"/>
  <c r="E70" i="140"/>
  <c r="C86" i="139"/>
  <c r="C42" i="140"/>
  <c r="C78" i="140"/>
  <c r="C47" i="140"/>
  <c r="E77" i="140"/>
  <c r="D15" i="140"/>
  <c r="C16" i="140"/>
  <c r="C71" i="139"/>
  <c r="D55" i="139"/>
  <c r="D31" i="139"/>
  <c r="C48" i="139"/>
  <c r="C47" i="139" s="1"/>
  <c r="E41" i="139"/>
  <c r="E14" i="139" s="1"/>
  <c r="C37" i="139"/>
  <c r="D46" i="139"/>
  <c r="C78" i="139"/>
  <c r="C42" i="139"/>
  <c r="D15" i="139"/>
  <c r="C23" i="139"/>
  <c r="C126" i="139"/>
  <c r="E90" i="139"/>
  <c r="E89" i="139" s="1"/>
  <c r="D90" i="139"/>
  <c r="F90" i="139"/>
  <c r="C16" i="139"/>
  <c r="C96" i="140"/>
  <c r="C32" i="139"/>
  <c r="C70" i="139"/>
  <c r="C56" i="139"/>
  <c r="E70" i="139"/>
  <c r="E46" i="139" s="1"/>
  <c r="C96" i="139"/>
  <c r="D93" i="138"/>
  <c r="C31" i="140" l="1"/>
  <c r="D46" i="140"/>
  <c r="E88" i="139"/>
  <c r="D89" i="140"/>
  <c r="C89" i="140" s="1"/>
  <c r="C15" i="140"/>
  <c r="E14" i="140"/>
  <c r="D14" i="140"/>
  <c r="C77" i="140"/>
  <c r="C55" i="140"/>
  <c r="C41" i="140"/>
  <c r="E46" i="140"/>
  <c r="C85" i="139"/>
  <c r="C77" i="139"/>
  <c r="D14" i="139"/>
  <c r="D88" i="139" s="1"/>
  <c r="C55" i="139"/>
  <c r="C41" i="139"/>
  <c r="C31" i="139"/>
  <c r="C90" i="139"/>
  <c r="D89" i="139"/>
  <c r="C89" i="139" s="1"/>
  <c r="F89" i="139"/>
  <c r="C15" i="139"/>
  <c r="D128" i="137"/>
  <c r="C46" i="139" l="1"/>
  <c r="E88" i="140"/>
  <c r="D88" i="140"/>
  <c r="C46" i="140"/>
  <c r="C14" i="140"/>
  <c r="E135" i="139"/>
  <c r="F135" i="139"/>
  <c r="C14" i="139"/>
  <c r="D135" i="139"/>
  <c r="D23" i="137"/>
  <c r="C88" i="140" l="1"/>
  <c r="C135" i="140" s="1"/>
  <c r="D135" i="140"/>
  <c r="E135" i="140"/>
  <c r="C88" i="139"/>
  <c r="D126" i="137"/>
  <c r="C135" i="139" l="1"/>
  <c r="C93" i="136"/>
  <c r="D128" i="134" l="1"/>
  <c r="F96" i="130" l="1"/>
  <c r="E96" i="130"/>
  <c r="D96" i="130"/>
  <c r="E132" i="130" l="1"/>
  <c r="C132" i="130" s="1"/>
  <c r="C134" i="130"/>
  <c r="D28" i="125" l="1"/>
  <c r="D128" i="124" l="1"/>
  <c r="E96" i="124"/>
  <c r="C134" i="123" l="1"/>
  <c r="C133" i="123"/>
  <c r="E132" i="123"/>
  <c r="C132" i="123" s="1"/>
  <c r="C133" i="121" l="1"/>
  <c r="E132" i="121"/>
  <c r="C132" i="121" s="1"/>
  <c r="C134" i="121"/>
  <c r="C133" i="116" l="1"/>
  <c r="E132" i="116"/>
  <c r="D132" i="116"/>
  <c r="C134" i="116"/>
  <c r="C132" i="116" l="1"/>
  <c r="D96" i="116"/>
  <c r="D96" i="112" l="1"/>
  <c r="D51" i="112"/>
  <c r="C53" i="112"/>
  <c r="E42" i="112"/>
  <c r="C43" i="112"/>
  <c r="D32" i="112"/>
  <c r="C36" i="138"/>
  <c r="C36" i="137"/>
  <c r="C36" i="136"/>
  <c r="C36" i="135"/>
  <c r="C36" i="133"/>
  <c r="C36" i="134"/>
  <c r="C36" i="132"/>
  <c r="C36" i="131"/>
  <c r="C36" i="130"/>
  <c r="C36" i="126"/>
  <c r="C36" i="125"/>
  <c r="C36" i="124"/>
  <c r="C36" i="123"/>
  <c r="C36" i="122"/>
  <c r="C36" i="121"/>
  <c r="C36" i="116"/>
  <c r="C36" i="120"/>
  <c r="C36" i="119"/>
  <c r="C36" i="117"/>
  <c r="C36" i="115"/>
  <c r="C36" i="112"/>
  <c r="C30" i="138"/>
  <c r="C30" i="137"/>
  <c r="C30" i="136"/>
  <c r="C30" i="135"/>
  <c r="C30" i="133"/>
  <c r="C30" i="134"/>
  <c r="C30" i="132"/>
  <c r="C30" i="131"/>
  <c r="C30" i="130"/>
  <c r="C30" i="126"/>
  <c r="C30" i="125"/>
  <c r="C30" i="124"/>
  <c r="C30" i="123"/>
  <c r="C30" i="122"/>
  <c r="C30" i="121"/>
  <c r="C30" i="116"/>
  <c r="C30" i="120"/>
  <c r="C30" i="119"/>
  <c r="C30" i="117"/>
  <c r="C30" i="115"/>
  <c r="D23" i="112"/>
  <c r="C30" i="112"/>
  <c r="D16" i="138"/>
  <c r="F14" i="138"/>
  <c r="D16" i="137"/>
  <c r="F14" i="137"/>
  <c r="D16" i="136"/>
  <c r="F14" i="136"/>
  <c r="D16" i="135"/>
  <c r="F14" i="135"/>
  <c r="D16" i="133"/>
  <c r="F14" i="133"/>
  <c r="D16" i="134"/>
  <c r="F14" i="134"/>
  <c r="D16" i="132"/>
  <c r="F14" i="132"/>
  <c r="D16" i="131"/>
  <c r="F14" i="131"/>
  <c r="D16" i="130"/>
  <c r="F14" i="130"/>
  <c r="D16" i="126"/>
  <c r="F14" i="126"/>
  <c r="D16" i="125"/>
  <c r="F14" i="125"/>
  <c r="D16" i="124"/>
  <c r="F14" i="124"/>
  <c r="D16" i="123"/>
  <c r="F14" i="123"/>
  <c r="D16" i="122"/>
  <c r="F14" i="122"/>
  <c r="D16" i="121"/>
  <c r="F14" i="121"/>
  <c r="D16" i="116"/>
  <c r="F14" i="116"/>
  <c r="D16" i="120"/>
  <c r="F14" i="120"/>
  <c r="D16" i="119"/>
  <c r="F14" i="119"/>
  <c r="D16" i="117"/>
  <c r="F14" i="117"/>
  <c r="D16" i="115"/>
  <c r="F14" i="115"/>
  <c r="F14" i="112"/>
  <c r="D16" i="112"/>
  <c r="C22" i="138"/>
  <c r="C21" i="138"/>
  <c r="C22" i="137"/>
  <c r="C21" i="137"/>
  <c r="C22" i="136"/>
  <c r="C21" i="136"/>
  <c r="C22" i="135"/>
  <c r="C21" i="135"/>
  <c r="C22" i="134"/>
  <c r="C21" i="134"/>
  <c r="C22" i="133"/>
  <c r="C21" i="133"/>
  <c r="C22" i="132"/>
  <c r="C21" i="132"/>
  <c r="C22" i="131"/>
  <c r="C21" i="131"/>
  <c r="C22" i="130"/>
  <c r="C21" i="130"/>
  <c r="C22" i="126"/>
  <c r="C21" i="126"/>
  <c r="C22" i="125"/>
  <c r="C21" i="125"/>
  <c r="C22" i="124"/>
  <c r="C21" i="124"/>
  <c r="C22" i="123"/>
  <c r="C21" i="123"/>
  <c r="C22" i="122"/>
  <c r="C21" i="122"/>
  <c r="C22" i="121"/>
  <c r="C21" i="121"/>
  <c r="C22" i="116"/>
  <c r="C21" i="116"/>
  <c r="C22" i="120"/>
  <c r="C21" i="120"/>
  <c r="C22" i="119"/>
  <c r="C21" i="119"/>
  <c r="C22" i="117"/>
  <c r="C21" i="117"/>
  <c r="C22" i="115"/>
  <c r="C21" i="115"/>
  <c r="C22" i="112"/>
  <c r="C21" i="112"/>
  <c r="C20" i="112"/>
  <c r="C17" i="112"/>
  <c r="C18" i="112"/>
  <c r="C19" i="112"/>
  <c r="D37" i="112"/>
  <c r="D39" i="112"/>
  <c r="E47" i="112"/>
  <c r="D48" i="112"/>
  <c r="C24" i="112"/>
  <c r="C25" i="112"/>
  <c r="C26" i="112"/>
  <c r="C27" i="112"/>
  <c r="C28" i="112"/>
  <c r="C29" i="112"/>
  <c r="C33" i="112"/>
  <c r="C34" i="112"/>
  <c r="C35" i="112"/>
  <c r="C38" i="112"/>
  <c r="C40" i="112"/>
  <c r="C44" i="112"/>
  <c r="C45" i="112"/>
  <c r="C49" i="112"/>
  <c r="C50" i="112"/>
  <c r="C52" i="112"/>
  <c r="D56" i="112"/>
  <c r="D67" i="112"/>
  <c r="D71" i="112"/>
  <c r="E71" i="112"/>
  <c r="E74" i="112"/>
  <c r="E78" i="112"/>
  <c r="E83" i="112"/>
  <c r="E85" i="112"/>
  <c r="F85" i="112"/>
  <c r="E86" i="112"/>
  <c r="F86" i="112"/>
  <c r="D91" i="112"/>
  <c r="E96" i="112"/>
  <c r="F96" i="112"/>
  <c r="C54" i="112"/>
  <c r="C57" i="112"/>
  <c r="C58" i="112"/>
  <c r="C59" i="112"/>
  <c r="C60" i="112"/>
  <c r="C61" i="112"/>
  <c r="C62" i="112"/>
  <c r="C63" i="112"/>
  <c r="C64" i="112"/>
  <c r="C65" i="112"/>
  <c r="C66" i="112"/>
  <c r="C68" i="112"/>
  <c r="C69" i="112"/>
  <c r="C72" i="112"/>
  <c r="C73" i="112"/>
  <c r="C76" i="112"/>
  <c r="C79" i="112"/>
  <c r="C80" i="112"/>
  <c r="C81" i="112"/>
  <c r="C82" i="112"/>
  <c r="C84" i="112"/>
  <c r="C87" i="112"/>
  <c r="C92" i="112"/>
  <c r="C93" i="112"/>
  <c r="C94" i="112"/>
  <c r="C95" i="112"/>
  <c r="C97" i="112"/>
  <c r="C98" i="112"/>
  <c r="C99" i="112"/>
  <c r="C100" i="112"/>
  <c r="C101" i="112"/>
  <c r="C102" i="112"/>
  <c r="C103" i="112"/>
  <c r="C104" i="112"/>
  <c r="C105" i="112"/>
  <c r="C106" i="112"/>
  <c r="C107" i="112"/>
  <c r="C108" i="112"/>
  <c r="C109" i="112"/>
  <c r="C110" i="112"/>
  <c r="C111" i="112"/>
  <c r="C112" i="112"/>
  <c r="C113" i="112"/>
  <c r="C114" i="112"/>
  <c r="C116" i="112"/>
  <c r="C117" i="112"/>
  <c r="C118" i="112"/>
  <c r="C119" i="112"/>
  <c r="C120" i="112"/>
  <c r="C121" i="112"/>
  <c r="C122" i="112"/>
  <c r="D126" i="112"/>
  <c r="E126" i="112"/>
  <c r="F126" i="112"/>
  <c r="C124" i="112"/>
  <c r="C125" i="112"/>
  <c r="C127" i="112"/>
  <c r="C128" i="112"/>
  <c r="C129" i="112"/>
  <c r="C130" i="112"/>
  <c r="C131" i="112"/>
  <c r="E132" i="112"/>
  <c r="C91" i="112" l="1"/>
  <c r="F88" i="112"/>
  <c r="D47" i="112"/>
  <c r="C39" i="112"/>
  <c r="C74" i="112"/>
  <c r="C37" i="112"/>
  <c r="E41" i="112"/>
  <c r="C83" i="112"/>
  <c r="C67" i="112"/>
  <c r="C48" i="112"/>
  <c r="C86" i="112"/>
  <c r="C51" i="112"/>
  <c r="D55" i="112"/>
  <c r="D90" i="112"/>
  <c r="C23" i="112"/>
  <c r="C32" i="112"/>
  <c r="F90" i="112"/>
  <c r="E90" i="112"/>
  <c r="C126" i="112"/>
  <c r="C71" i="112"/>
  <c r="C42" i="112"/>
  <c r="C16" i="112"/>
  <c r="D70" i="112"/>
  <c r="C96" i="112"/>
  <c r="D31" i="112"/>
  <c r="C78" i="112"/>
  <c r="E70" i="112"/>
  <c r="C56" i="112"/>
  <c r="E77" i="112"/>
  <c r="D15" i="112"/>
  <c r="E89" i="112" l="1"/>
  <c r="F89" i="112"/>
  <c r="C47" i="112"/>
  <c r="D46" i="112"/>
  <c r="C70" i="112"/>
  <c r="E14" i="112"/>
  <c r="C77" i="112"/>
  <c r="C41" i="112"/>
  <c r="C55" i="112"/>
  <c r="C85" i="112"/>
  <c r="E46" i="112"/>
  <c r="C31" i="112"/>
  <c r="D14" i="112"/>
  <c r="C15" i="112"/>
  <c r="D89" i="112"/>
  <c r="C90" i="112"/>
  <c r="E96" i="136"/>
  <c r="F135" i="112" l="1"/>
  <c r="C89" i="112"/>
  <c r="C46" i="112"/>
  <c r="E88" i="112"/>
  <c r="D88" i="112"/>
  <c r="C14" i="112"/>
  <c r="C88" i="112" l="1"/>
  <c r="C135" i="112" s="1"/>
  <c r="E135" i="112"/>
  <c r="D135" i="112"/>
  <c r="D96" i="134"/>
  <c r="C53" i="134" l="1"/>
  <c r="E96" i="134" l="1"/>
  <c r="D96" i="131" l="1"/>
  <c r="C100" i="123" l="1"/>
  <c r="D96" i="123" l="1"/>
  <c r="D126" i="119" l="1"/>
  <c r="F85" i="136" l="1"/>
  <c r="F88" i="136" s="1"/>
  <c r="F96" i="136"/>
  <c r="F126" i="136"/>
  <c r="F85" i="137"/>
  <c r="F88" i="137" s="1"/>
  <c r="F96" i="137"/>
  <c r="E42" i="136"/>
  <c r="E41" i="136" s="1"/>
  <c r="E14" i="136" s="1"/>
  <c r="E47" i="136"/>
  <c r="E71" i="136"/>
  <c r="E74" i="136"/>
  <c r="E78" i="136"/>
  <c r="E83" i="136"/>
  <c r="E85" i="136"/>
  <c r="E126" i="136"/>
  <c r="E132" i="136"/>
  <c r="E42" i="137"/>
  <c r="E41" i="137" s="1"/>
  <c r="E14" i="137" s="1"/>
  <c r="E47" i="137"/>
  <c r="E71" i="137"/>
  <c r="E74" i="137"/>
  <c r="E78" i="137"/>
  <c r="E83" i="137"/>
  <c r="E85" i="137"/>
  <c r="D23" i="136"/>
  <c r="D15" i="136" s="1"/>
  <c r="D32" i="136"/>
  <c r="D37" i="136"/>
  <c r="D39" i="136"/>
  <c r="D48" i="136"/>
  <c r="D51" i="136"/>
  <c r="D56" i="136"/>
  <c r="D67" i="136"/>
  <c r="D71" i="136"/>
  <c r="D70" i="136" s="1"/>
  <c r="D96" i="136"/>
  <c r="C96" i="136" s="1"/>
  <c r="D126" i="136"/>
  <c r="D91" i="136"/>
  <c r="C91" i="136" s="1"/>
  <c r="D15" i="137"/>
  <c r="D32" i="137"/>
  <c r="D37" i="137"/>
  <c r="D39" i="137"/>
  <c r="D48" i="137"/>
  <c r="D51" i="137"/>
  <c r="D56" i="137"/>
  <c r="D67" i="137"/>
  <c r="D71" i="137"/>
  <c r="D70" i="137" s="1"/>
  <c r="D91" i="137"/>
  <c r="C91" i="137" s="1"/>
  <c r="D96" i="137"/>
  <c r="C17" i="136"/>
  <c r="C18" i="136"/>
  <c r="C19" i="136"/>
  <c r="C20" i="136"/>
  <c r="C24" i="136"/>
  <c r="C25" i="136"/>
  <c r="C26" i="136"/>
  <c r="C27" i="136"/>
  <c r="C28" i="136"/>
  <c r="C29" i="136"/>
  <c r="C33" i="136"/>
  <c r="C34" i="136"/>
  <c r="C35" i="136"/>
  <c r="C38" i="136"/>
  <c r="C37" i="136" s="1"/>
  <c r="C40" i="136"/>
  <c r="C39" i="136" s="1"/>
  <c r="C43" i="136"/>
  <c r="C44" i="136"/>
  <c r="C45" i="136"/>
  <c r="C49" i="136"/>
  <c r="C48" i="136" s="1"/>
  <c r="C52" i="136"/>
  <c r="C51" i="136" s="1"/>
  <c r="C54" i="136"/>
  <c r="C50" i="136"/>
  <c r="C57" i="136"/>
  <c r="C58" i="136"/>
  <c r="C60" i="136"/>
  <c r="C61" i="136"/>
  <c r="C62" i="136"/>
  <c r="C59" i="136"/>
  <c r="C63" i="136"/>
  <c r="C64" i="136"/>
  <c r="C65" i="136"/>
  <c r="C66" i="136"/>
  <c r="C68" i="136"/>
  <c r="C67" i="136" s="1"/>
  <c r="C69" i="136"/>
  <c r="C76" i="136"/>
  <c r="C74" i="136" s="1"/>
  <c r="C79" i="136"/>
  <c r="C80" i="136"/>
  <c r="C81" i="136"/>
  <c r="C82" i="136"/>
  <c r="C84" i="136"/>
  <c r="C83" i="136" s="1"/>
  <c r="E86" i="136"/>
  <c r="C86" i="136" s="1"/>
  <c r="C85" i="136" s="1"/>
  <c r="C17" i="137"/>
  <c r="C18" i="137"/>
  <c r="C19" i="137"/>
  <c r="C20" i="137"/>
  <c r="C24" i="137"/>
  <c r="C25" i="137"/>
  <c r="C26" i="137"/>
  <c r="C27" i="137"/>
  <c r="C28" i="137"/>
  <c r="C29" i="137"/>
  <c r="C33" i="137"/>
  <c r="C34" i="137"/>
  <c r="C35" i="137"/>
  <c r="C38" i="137"/>
  <c r="C37" i="137" s="1"/>
  <c r="C40" i="137"/>
  <c r="C39" i="137" s="1"/>
  <c r="C43" i="137"/>
  <c r="C44" i="137"/>
  <c r="C45" i="137"/>
  <c r="C49" i="137"/>
  <c r="C48" i="137" s="1"/>
  <c r="C52" i="137"/>
  <c r="C51" i="137" s="1"/>
  <c r="C54" i="137"/>
  <c r="C50" i="137"/>
  <c r="C57" i="137"/>
  <c r="C58" i="137"/>
  <c r="C60" i="137"/>
  <c r="C61" i="137"/>
  <c r="C62" i="137"/>
  <c r="C59" i="137"/>
  <c r="C63" i="137"/>
  <c r="C64" i="137"/>
  <c r="C65" i="137"/>
  <c r="C66" i="137"/>
  <c r="C68" i="137"/>
  <c r="C67" i="137" s="1"/>
  <c r="C69" i="137"/>
  <c r="C76" i="137"/>
  <c r="C74" i="137" s="1"/>
  <c r="C79" i="137"/>
  <c r="C80" i="137"/>
  <c r="C81" i="137"/>
  <c r="C82" i="137"/>
  <c r="C84" i="137"/>
  <c r="C83" i="137" s="1"/>
  <c r="E86" i="137"/>
  <c r="C86" i="137" s="1"/>
  <c r="C85" i="137" s="1"/>
  <c r="C131" i="136"/>
  <c r="C130" i="136"/>
  <c r="C129" i="136"/>
  <c r="C128" i="136"/>
  <c r="C127" i="136"/>
  <c r="C125" i="136"/>
  <c r="C124" i="136"/>
  <c r="C122" i="136"/>
  <c r="C121" i="136"/>
  <c r="C120" i="136"/>
  <c r="C119" i="136"/>
  <c r="C118" i="136"/>
  <c r="C117" i="136"/>
  <c r="C116" i="136"/>
  <c r="C114" i="136"/>
  <c r="C113" i="136"/>
  <c r="C112" i="136"/>
  <c r="C111" i="136"/>
  <c r="C110" i="136"/>
  <c r="C109" i="136"/>
  <c r="C108" i="136"/>
  <c r="C107" i="136"/>
  <c r="C106" i="136"/>
  <c r="C105" i="136"/>
  <c r="C104" i="136"/>
  <c r="C103" i="136"/>
  <c r="C103" i="137"/>
  <c r="C102" i="136"/>
  <c r="C102" i="137"/>
  <c r="C101" i="136"/>
  <c r="C101" i="137"/>
  <c r="C100" i="136"/>
  <c r="C100" i="137"/>
  <c r="C99" i="136"/>
  <c r="C99" i="137"/>
  <c r="C98" i="136"/>
  <c r="C98" i="137"/>
  <c r="C97" i="136"/>
  <c r="C97" i="137"/>
  <c r="C95" i="136"/>
  <c r="C95" i="137"/>
  <c r="C94" i="136"/>
  <c r="C94" i="137"/>
  <c r="C93" i="137"/>
  <c r="C92" i="136"/>
  <c r="C92" i="137"/>
  <c r="C87" i="136"/>
  <c r="C87" i="137"/>
  <c r="F86" i="136"/>
  <c r="F86" i="137"/>
  <c r="C73" i="136"/>
  <c r="C73" i="137"/>
  <c r="C72" i="136"/>
  <c r="C72" i="137"/>
  <c r="C17" i="138"/>
  <c r="C18" i="138"/>
  <c r="C19" i="138"/>
  <c r="C20" i="138"/>
  <c r="D23" i="138"/>
  <c r="D15" i="138" s="1"/>
  <c r="C24" i="138"/>
  <c r="C25" i="138"/>
  <c r="C26" i="138"/>
  <c r="C27" i="138"/>
  <c r="C28" i="138"/>
  <c r="C29" i="138"/>
  <c r="D32" i="138"/>
  <c r="C33" i="138"/>
  <c r="C34" i="138"/>
  <c r="C35" i="138"/>
  <c r="D37" i="138"/>
  <c r="C38" i="138"/>
  <c r="C37" i="138" s="1"/>
  <c r="D39" i="138"/>
  <c r="C40" i="138"/>
  <c r="C39" i="138" s="1"/>
  <c r="E42" i="138"/>
  <c r="E41" i="138" s="1"/>
  <c r="E14" i="138" s="1"/>
  <c r="C43" i="138"/>
  <c r="C44" i="138"/>
  <c r="C45" i="138"/>
  <c r="E47" i="138"/>
  <c r="D48" i="138"/>
  <c r="C49" i="138"/>
  <c r="C48" i="138" s="1"/>
  <c r="C50" i="138"/>
  <c r="D51" i="138"/>
  <c r="C52" i="138"/>
  <c r="C51" i="138" s="1"/>
  <c r="C54" i="138"/>
  <c r="D56" i="138"/>
  <c r="C57" i="138"/>
  <c r="C58" i="138"/>
  <c r="C59" i="138"/>
  <c r="C60" i="138"/>
  <c r="C61" i="138"/>
  <c r="C62" i="138"/>
  <c r="C63" i="138"/>
  <c r="C64" i="138"/>
  <c r="C65" i="138"/>
  <c r="C66" i="138"/>
  <c r="D67" i="138"/>
  <c r="C68" i="138"/>
  <c r="C67" i="138" s="1"/>
  <c r="C69" i="138"/>
  <c r="D71" i="138"/>
  <c r="E71" i="138"/>
  <c r="C72" i="138"/>
  <c r="C73" i="138"/>
  <c r="E74" i="138"/>
  <c r="C76" i="138"/>
  <c r="C74" i="138" s="1"/>
  <c r="E78" i="138"/>
  <c r="C79" i="138"/>
  <c r="C80" i="138"/>
  <c r="C81" i="138"/>
  <c r="C82" i="138"/>
  <c r="E83" i="138"/>
  <c r="C84" i="138"/>
  <c r="C83" i="138" s="1"/>
  <c r="E85" i="138"/>
  <c r="F85" i="138"/>
  <c r="F88" i="138" s="1"/>
  <c r="E86" i="138"/>
  <c r="C86" i="138" s="1"/>
  <c r="C85" i="138" s="1"/>
  <c r="F86" i="138"/>
  <c r="C87" i="138"/>
  <c r="D91" i="138"/>
  <c r="C91" i="138" s="1"/>
  <c r="C92" i="138"/>
  <c r="C93" i="138"/>
  <c r="C94" i="138"/>
  <c r="C95" i="138"/>
  <c r="D96" i="138"/>
  <c r="E96" i="138"/>
  <c r="F96" i="138"/>
  <c r="C97" i="138"/>
  <c r="C98" i="138"/>
  <c r="C99" i="138"/>
  <c r="C100" i="138"/>
  <c r="C101" i="138"/>
  <c r="C102" i="138"/>
  <c r="C103" i="138"/>
  <c r="C104" i="138"/>
  <c r="C105" i="138"/>
  <c r="C106" i="138"/>
  <c r="C107" i="138"/>
  <c r="C108" i="138"/>
  <c r="C109" i="138"/>
  <c r="C110" i="138"/>
  <c r="C111" i="138"/>
  <c r="C112" i="138"/>
  <c r="C113" i="138"/>
  <c r="C114" i="138"/>
  <c r="C116" i="138"/>
  <c r="C117" i="138"/>
  <c r="C118" i="138"/>
  <c r="C119" i="138"/>
  <c r="C120" i="138"/>
  <c r="C121" i="138"/>
  <c r="C122" i="138"/>
  <c r="C124" i="138"/>
  <c r="C125" i="138"/>
  <c r="D126" i="138"/>
  <c r="E126" i="138"/>
  <c r="F126" i="138"/>
  <c r="C127" i="138"/>
  <c r="C128" i="138"/>
  <c r="C129" i="138"/>
  <c r="C130" i="138"/>
  <c r="C131" i="138"/>
  <c r="E132" i="138"/>
  <c r="H137" i="138"/>
  <c r="D146" i="138" s="1"/>
  <c r="I137" i="138"/>
  <c r="E146" i="138" s="1"/>
  <c r="J137" i="138"/>
  <c r="F146" i="138" s="1"/>
  <c r="C145" i="138"/>
  <c r="D145" i="138"/>
  <c r="E145" i="138"/>
  <c r="F145" i="138"/>
  <c r="E96" i="137"/>
  <c r="C104" i="137"/>
  <c r="C105" i="137"/>
  <c r="C106" i="137"/>
  <c r="C107" i="137"/>
  <c r="C108" i="137"/>
  <c r="C109" i="137"/>
  <c r="C110" i="137"/>
  <c r="C111" i="137"/>
  <c r="C112" i="137"/>
  <c r="C113" i="137"/>
  <c r="C114" i="137"/>
  <c r="C116" i="137"/>
  <c r="C117" i="137"/>
  <c r="C118" i="137"/>
  <c r="C119" i="137"/>
  <c r="C120" i="137"/>
  <c r="C121" i="137"/>
  <c r="C122" i="137"/>
  <c r="C124" i="137"/>
  <c r="C125" i="137"/>
  <c r="E126" i="137"/>
  <c r="F126" i="137"/>
  <c r="C127" i="137"/>
  <c r="C128" i="137"/>
  <c r="C129" i="137"/>
  <c r="C130" i="137"/>
  <c r="C131" i="137"/>
  <c r="E132" i="137"/>
  <c r="H137" i="137"/>
  <c r="D146" i="137" s="1"/>
  <c r="I137" i="137"/>
  <c r="E146" i="137" s="1"/>
  <c r="J137" i="137"/>
  <c r="F146" i="137" s="1"/>
  <c r="C145" i="137"/>
  <c r="D145" i="137"/>
  <c r="E145" i="137"/>
  <c r="F145" i="137"/>
  <c r="F85" i="135"/>
  <c r="F96" i="135"/>
  <c r="F126" i="135"/>
  <c r="E42" i="135"/>
  <c r="E41" i="135" s="1"/>
  <c r="E14" i="135" s="1"/>
  <c r="E47" i="135"/>
  <c r="E71" i="135"/>
  <c r="E74" i="135"/>
  <c r="E78" i="135"/>
  <c r="E83" i="135"/>
  <c r="E85" i="135"/>
  <c r="E96" i="135"/>
  <c r="E126" i="135"/>
  <c r="E132" i="135"/>
  <c r="D23" i="135"/>
  <c r="D15" i="135" s="1"/>
  <c r="D32" i="135"/>
  <c r="D37" i="135"/>
  <c r="D39" i="135"/>
  <c r="D48" i="135"/>
  <c r="D51" i="135"/>
  <c r="D56" i="135"/>
  <c r="D67" i="135"/>
  <c r="D71" i="135"/>
  <c r="D70" i="135" s="1"/>
  <c r="D96" i="135"/>
  <c r="C17" i="135"/>
  <c r="C18" i="135"/>
  <c r="C19" i="135"/>
  <c r="C20" i="135"/>
  <c r="C24" i="135"/>
  <c r="C25" i="135"/>
  <c r="C26" i="135"/>
  <c r="C27" i="135"/>
  <c r="C28" i="135"/>
  <c r="C29" i="135"/>
  <c r="C33" i="135"/>
  <c r="C34" i="135"/>
  <c r="C35" i="135"/>
  <c r="C38" i="135"/>
  <c r="C37" i="135" s="1"/>
  <c r="C40" i="135"/>
  <c r="C39" i="135" s="1"/>
  <c r="C43" i="135"/>
  <c r="C44" i="135"/>
  <c r="C45" i="135"/>
  <c r="C49" i="135"/>
  <c r="C48" i="135" s="1"/>
  <c r="C52" i="135"/>
  <c r="C51" i="135" s="1"/>
  <c r="C54" i="135"/>
  <c r="C50" i="135"/>
  <c r="C57" i="135"/>
  <c r="C58" i="135"/>
  <c r="C60" i="135"/>
  <c r="C61" i="135"/>
  <c r="C62" i="135"/>
  <c r="C59" i="135"/>
  <c r="C63" i="135"/>
  <c r="C64" i="135"/>
  <c r="C65" i="135"/>
  <c r="C66" i="135"/>
  <c r="C68" i="135"/>
  <c r="C67" i="135" s="1"/>
  <c r="C69" i="135"/>
  <c r="C76" i="135"/>
  <c r="C74" i="135" s="1"/>
  <c r="C79" i="135"/>
  <c r="C80" i="135"/>
  <c r="C81" i="135"/>
  <c r="C82" i="135"/>
  <c r="C84" i="135"/>
  <c r="C83" i="135" s="1"/>
  <c r="E86" i="135"/>
  <c r="C86" i="135" s="1"/>
  <c r="C85" i="135" s="1"/>
  <c r="C131" i="135"/>
  <c r="C130" i="135"/>
  <c r="C129" i="135"/>
  <c r="C127" i="135"/>
  <c r="C125" i="135"/>
  <c r="C124" i="135"/>
  <c r="C122" i="135"/>
  <c r="C121" i="135"/>
  <c r="C120" i="135"/>
  <c r="C119" i="135"/>
  <c r="C118" i="135"/>
  <c r="C117" i="135"/>
  <c r="C116" i="135"/>
  <c r="C114" i="135"/>
  <c r="C113" i="135"/>
  <c r="C112" i="135"/>
  <c r="C111" i="135"/>
  <c r="C110" i="135"/>
  <c r="C109" i="135"/>
  <c r="C108" i="135"/>
  <c r="C107" i="135"/>
  <c r="C106" i="135"/>
  <c r="C105" i="135"/>
  <c r="C104" i="135"/>
  <c r="C103" i="135"/>
  <c r="C102" i="135"/>
  <c r="C101" i="135"/>
  <c r="C100" i="135"/>
  <c r="C99" i="135"/>
  <c r="C98" i="135"/>
  <c r="C97" i="135"/>
  <c r="C87" i="135"/>
  <c r="F86" i="135"/>
  <c r="C73" i="135"/>
  <c r="C72" i="135"/>
  <c r="H137" i="136"/>
  <c r="D146" i="136" s="1"/>
  <c r="I137" i="136"/>
  <c r="E146" i="136" s="1"/>
  <c r="J137" i="136"/>
  <c r="F146" i="136" s="1"/>
  <c r="C145" i="136"/>
  <c r="D145" i="136"/>
  <c r="E145" i="136"/>
  <c r="F145" i="136"/>
  <c r="F85" i="133"/>
  <c r="F88" i="133" s="1"/>
  <c r="F96" i="133"/>
  <c r="F126" i="133"/>
  <c r="F85" i="134"/>
  <c r="F88" i="134" s="1"/>
  <c r="F96" i="134"/>
  <c r="F126" i="134"/>
  <c r="E42" i="133"/>
  <c r="E41" i="133" s="1"/>
  <c r="E14" i="133" s="1"/>
  <c r="E47" i="133"/>
  <c r="E71" i="133"/>
  <c r="E74" i="133"/>
  <c r="E78" i="133"/>
  <c r="E83" i="133"/>
  <c r="E85" i="133"/>
  <c r="E96" i="133"/>
  <c r="E126" i="133"/>
  <c r="E132" i="133"/>
  <c r="E42" i="134"/>
  <c r="E41" i="134" s="1"/>
  <c r="E14" i="134" s="1"/>
  <c r="E47" i="134"/>
  <c r="E71" i="134"/>
  <c r="E74" i="134"/>
  <c r="E78" i="134"/>
  <c r="E83" i="134"/>
  <c r="E85" i="134"/>
  <c r="E126" i="134"/>
  <c r="E90" i="134" s="1"/>
  <c r="E132" i="134"/>
  <c r="D23" i="133"/>
  <c r="D15" i="133" s="1"/>
  <c r="D32" i="133"/>
  <c r="D37" i="133"/>
  <c r="D39" i="133"/>
  <c r="D48" i="133"/>
  <c r="D51" i="133"/>
  <c r="D56" i="133"/>
  <c r="D67" i="133"/>
  <c r="D71" i="133"/>
  <c r="D96" i="133"/>
  <c r="D126" i="133"/>
  <c r="D23" i="134"/>
  <c r="D15" i="134" s="1"/>
  <c r="D32" i="134"/>
  <c r="D37" i="134"/>
  <c r="D39" i="134"/>
  <c r="D48" i="134"/>
  <c r="D51" i="134"/>
  <c r="D56" i="134"/>
  <c r="D67" i="134"/>
  <c r="D71" i="134"/>
  <c r="D70" i="134" s="1"/>
  <c r="C96" i="134"/>
  <c r="D126" i="134"/>
  <c r="D91" i="134"/>
  <c r="C17" i="133"/>
  <c r="C18" i="133"/>
  <c r="C19" i="133"/>
  <c r="C20" i="133"/>
  <c r="C24" i="133"/>
  <c r="C25" i="133"/>
  <c r="C26" i="133"/>
  <c r="C27" i="133"/>
  <c r="C28" i="133"/>
  <c r="C29" i="133"/>
  <c r="C33" i="133"/>
  <c r="C34" i="133"/>
  <c r="C35" i="133"/>
  <c r="C38" i="133"/>
  <c r="C37" i="133" s="1"/>
  <c r="C40" i="133"/>
  <c r="C39" i="133" s="1"/>
  <c r="C43" i="133"/>
  <c r="C44" i="133"/>
  <c r="C45" i="133"/>
  <c r="C49" i="133"/>
  <c r="C48" i="133" s="1"/>
  <c r="C52" i="133"/>
  <c r="C51" i="133" s="1"/>
  <c r="C54" i="133"/>
  <c r="C50" i="133"/>
  <c r="C57" i="133"/>
  <c r="C58" i="133"/>
  <c r="C60" i="133"/>
  <c r="C61" i="133"/>
  <c r="C62" i="133"/>
  <c r="C59" i="133"/>
  <c r="C63" i="133"/>
  <c r="C64" i="133"/>
  <c r="C65" i="133"/>
  <c r="C66" i="133"/>
  <c r="C68" i="133"/>
  <c r="C67" i="133" s="1"/>
  <c r="C69" i="133"/>
  <c r="C76" i="133"/>
  <c r="C74" i="133" s="1"/>
  <c r="C79" i="133"/>
  <c r="C80" i="133"/>
  <c r="C81" i="133"/>
  <c r="C82" i="133"/>
  <c r="C84" i="133"/>
  <c r="C83" i="133" s="1"/>
  <c r="E86" i="133"/>
  <c r="C86" i="133" s="1"/>
  <c r="C85" i="133" s="1"/>
  <c r="C17" i="134"/>
  <c r="C18" i="134"/>
  <c r="C19" i="134"/>
  <c r="C20" i="134"/>
  <c r="C24" i="134"/>
  <c r="C25" i="134"/>
  <c r="C26" i="134"/>
  <c r="C27" i="134"/>
  <c r="C28" i="134"/>
  <c r="C29" i="134"/>
  <c r="C33" i="134"/>
  <c r="C34" i="134"/>
  <c r="C35" i="134"/>
  <c r="C38" i="134"/>
  <c r="C37" i="134" s="1"/>
  <c r="C40" i="134"/>
  <c r="C39" i="134" s="1"/>
  <c r="C43" i="134"/>
  <c r="C44" i="134"/>
  <c r="C45" i="134"/>
  <c r="C49" i="134"/>
  <c r="C48" i="134" s="1"/>
  <c r="C52" i="134"/>
  <c r="C51" i="134" s="1"/>
  <c r="C54" i="134"/>
  <c r="C50" i="134"/>
  <c r="C57" i="134"/>
  <c r="C58" i="134"/>
  <c r="C60" i="134"/>
  <c r="C61" i="134"/>
  <c r="C62" i="134"/>
  <c r="C59" i="134"/>
  <c r="C63" i="134"/>
  <c r="C64" i="134"/>
  <c r="C65" i="134"/>
  <c r="C66" i="134"/>
  <c r="C68" i="134"/>
  <c r="C67" i="134" s="1"/>
  <c r="C69" i="134"/>
  <c r="C76" i="134"/>
  <c r="C74" i="134" s="1"/>
  <c r="C79" i="134"/>
  <c r="C80" i="134"/>
  <c r="C81" i="134"/>
  <c r="C82" i="134"/>
  <c r="C84" i="134"/>
  <c r="C83" i="134" s="1"/>
  <c r="E86" i="134"/>
  <c r="C86" i="134" s="1"/>
  <c r="C85" i="134" s="1"/>
  <c r="C131" i="133"/>
  <c r="C131" i="134"/>
  <c r="C130" i="133"/>
  <c r="C130" i="134"/>
  <c r="C129" i="133"/>
  <c r="C129" i="134"/>
  <c r="C128" i="133"/>
  <c r="C128" i="134"/>
  <c r="C127" i="133"/>
  <c r="C127" i="134"/>
  <c r="C125" i="133"/>
  <c r="C125" i="134"/>
  <c r="C124" i="133"/>
  <c r="C124" i="134"/>
  <c r="C122" i="133"/>
  <c r="C122" i="134"/>
  <c r="C121" i="133"/>
  <c r="C121" i="134"/>
  <c r="C120" i="133"/>
  <c r="C120" i="134"/>
  <c r="C119" i="133"/>
  <c r="C119" i="134"/>
  <c r="C118" i="133"/>
  <c r="C118" i="134"/>
  <c r="C117" i="133"/>
  <c r="C117" i="134"/>
  <c r="C116" i="133"/>
  <c r="C116" i="134"/>
  <c r="C114" i="133"/>
  <c r="C114" i="134"/>
  <c r="C113" i="133"/>
  <c r="C113" i="134"/>
  <c r="C112" i="133"/>
  <c r="C112" i="134"/>
  <c r="C111" i="133"/>
  <c r="C111" i="134"/>
  <c r="C110" i="133"/>
  <c r="C110" i="134"/>
  <c r="C109" i="133"/>
  <c r="C109" i="134"/>
  <c r="C108" i="133"/>
  <c r="C108" i="134"/>
  <c r="C107" i="133"/>
  <c r="C107" i="134"/>
  <c r="C106" i="133"/>
  <c r="C106" i="134"/>
  <c r="C105" i="133"/>
  <c r="C105" i="134"/>
  <c r="C104" i="133"/>
  <c r="C104" i="134"/>
  <c r="C103" i="133"/>
  <c r="C103" i="134"/>
  <c r="C102" i="133"/>
  <c r="C102" i="134"/>
  <c r="C101" i="133"/>
  <c r="C101" i="134"/>
  <c r="C100" i="133"/>
  <c r="C100" i="134"/>
  <c r="C99" i="133"/>
  <c r="C99" i="134"/>
  <c r="C98" i="133"/>
  <c r="C98" i="134"/>
  <c r="C97" i="133"/>
  <c r="C97" i="134"/>
  <c r="C95" i="134"/>
  <c r="C94" i="134"/>
  <c r="C93" i="134"/>
  <c r="C92" i="134"/>
  <c r="C87" i="133"/>
  <c r="C87" i="134"/>
  <c r="F86" i="133"/>
  <c r="F86" i="134"/>
  <c r="C73" i="133"/>
  <c r="C73" i="134"/>
  <c r="C72" i="133"/>
  <c r="C72" i="134"/>
  <c r="D91" i="135"/>
  <c r="C92" i="135"/>
  <c r="C93" i="135"/>
  <c r="C94" i="135"/>
  <c r="C95" i="135"/>
  <c r="H137" i="135"/>
  <c r="D146" i="135" s="1"/>
  <c r="I137" i="135"/>
  <c r="E146" i="135" s="1"/>
  <c r="J137" i="135"/>
  <c r="F146" i="135" s="1"/>
  <c r="C145" i="135"/>
  <c r="D145" i="135"/>
  <c r="E145" i="135"/>
  <c r="F145" i="135"/>
  <c r="H137" i="134"/>
  <c r="D146" i="134" s="1"/>
  <c r="I137" i="134"/>
  <c r="E146" i="134" s="1"/>
  <c r="J137" i="134"/>
  <c r="F146" i="134" s="1"/>
  <c r="C145" i="134"/>
  <c r="D145" i="134"/>
  <c r="E145" i="134"/>
  <c r="F145" i="134"/>
  <c r="D91" i="133"/>
  <c r="C91" i="133" s="1"/>
  <c r="C92" i="133"/>
  <c r="C93" i="133"/>
  <c r="C94" i="133"/>
  <c r="C95" i="133"/>
  <c r="H137" i="133"/>
  <c r="D146" i="133" s="1"/>
  <c r="I137" i="133"/>
  <c r="E146" i="133" s="1"/>
  <c r="J137" i="133"/>
  <c r="F146" i="133" s="1"/>
  <c r="C145" i="133"/>
  <c r="D145" i="133"/>
  <c r="E145" i="133"/>
  <c r="F145" i="133"/>
  <c r="C17" i="132"/>
  <c r="C18" i="132"/>
  <c r="C19" i="132"/>
  <c r="C20" i="132"/>
  <c r="C24" i="132"/>
  <c r="C25" i="132"/>
  <c r="C26" i="132"/>
  <c r="C27" i="132"/>
  <c r="C28" i="132"/>
  <c r="C29" i="132"/>
  <c r="C33" i="132"/>
  <c r="C34" i="132"/>
  <c r="C35" i="132"/>
  <c r="C38" i="132"/>
  <c r="C40" i="132"/>
  <c r="C43" i="132"/>
  <c r="C44" i="132"/>
  <c r="C45" i="132"/>
  <c r="D23" i="132"/>
  <c r="D32" i="132"/>
  <c r="D37" i="132"/>
  <c r="D39" i="132"/>
  <c r="E42" i="132"/>
  <c r="C49" i="132"/>
  <c r="C52" i="132"/>
  <c r="C54" i="132"/>
  <c r="C50" i="132"/>
  <c r="C57" i="132"/>
  <c r="C58" i="132"/>
  <c r="C60" i="132"/>
  <c r="C61" i="132"/>
  <c r="C62" i="132"/>
  <c r="C59" i="132"/>
  <c r="C63" i="132"/>
  <c r="C64" i="132"/>
  <c r="C65" i="132"/>
  <c r="C66" i="132"/>
  <c r="C68" i="132"/>
  <c r="C69" i="132"/>
  <c r="D71" i="132"/>
  <c r="E71" i="132"/>
  <c r="C76" i="132"/>
  <c r="C79" i="132"/>
  <c r="C80" i="132"/>
  <c r="C81" i="132"/>
  <c r="C82" i="132"/>
  <c r="C84" i="132"/>
  <c r="D48" i="132"/>
  <c r="D51" i="132"/>
  <c r="D56" i="132"/>
  <c r="D67" i="132"/>
  <c r="E47" i="132"/>
  <c r="E74" i="132"/>
  <c r="E78" i="132"/>
  <c r="E83" i="132"/>
  <c r="C72" i="132"/>
  <c r="C73" i="132"/>
  <c r="E86" i="132"/>
  <c r="E85" i="132"/>
  <c r="F85" i="132"/>
  <c r="F86" i="132"/>
  <c r="C87" i="132"/>
  <c r="D96" i="132"/>
  <c r="D91" i="132"/>
  <c r="D126" i="132"/>
  <c r="E96" i="132"/>
  <c r="E126" i="132"/>
  <c r="F96" i="132"/>
  <c r="F126" i="132"/>
  <c r="C92" i="132"/>
  <c r="C93" i="132"/>
  <c r="C94" i="132"/>
  <c r="C95" i="132"/>
  <c r="C97" i="132"/>
  <c r="C98" i="132"/>
  <c r="C99" i="132"/>
  <c r="C100" i="132"/>
  <c r="C101" i="132"/>
  <c r="C102" i="132"/>
  <c r="C103" i="132"/>
  <c r="C104" i="132"/>
  <c r="C105" i="132"/>
  <c r="C106" i="132"/>
  <c r="C107" i="132"/>
  <c r="C108" i="132"/>
  <c r="C109" i="132"/>
  <c r="C110" i="132"/>
  <c r="C111" i="132"/>
  <c r="C112" i="132"/>
  <c r="C113" i="132"/>
  <c r="C114" i="132"/>
  <c r="C116" i="132"/>
  <c r="C117" i="132"/>
  <c r="C118" i="132"/>
  <c r="C119" i="132"/>
  <c r="C120" i="132"/>
  <c r="C121" i="132"/>
  <c r="C122" i="132"/>
  <c r="C124" i="132"/>
  <c r="C125" i="132"/>
  <c r="C127" i="132"/>
  <c r="C128" i="132"/>
  <c r="C129" i="132"/>
  <c r="C130" i="132"/>
  <c r="C131" i="132"/>
  <c r="E132" i="132"/>
  <c r="H137" i="132"/>
  <c r="D146" i="132" s="1"/>
  <c r="I137" i="132"/>
  <c r="E146" i="132" s="1"/>
  <c r="J137" i="132"/>
  <c r="F146" i="132" s="1"/>
  <c r="C145" i="132"/>
  <c r="D145" i="132"/>
  <c r="E145" i="132"/>
  <c r="F145" i="132"/>
  <c r="F85" i="130"/>
  <c r="F88" i="130" s="1"/>
  <c r="F126" i="130"/>
  <c r="F96" i="131"/>
  <c r="F126" i="131"/>
  <c r="F85" i="131"/>
  <c r="F88" i="131" s="1"/>
  <c r="E42" i="130"/>
  <c r="E41" i="130" s="1"/>
  <c r="E14" i="130" s="1"/>
  <c r="E47" i="130"/>
  <c r="E71" i="130"/>
  <c r="E74" i="130"/>
  <c r="E78" i="130"/>
  <c r="E83" i="130"/>
  <c r="E85" i="130"/>
  <c r="E126" i="130"/>
  <c r="E96" i="131"/>
  <c r="E126" i="131"/>
  <c r="E42" i="131"/>
  <c r="E41" i="131" s="1"/>
  <c r="E14" i="131" s="1"/>
  <c r="E47" i="131"/>
  <c r="E71" i="131"/>
  <c r="E74" i="131"/>
  <c r="E78" i="131"/>
  <c r="E83" i="131"/>
  <c r="E85" i="131"/>
  <c r="D23" i="130"/>
  <c r="D15" i="130" s="1"/>
  <c r="D32" i="130"/>
  <c r="D37" i="130"/>
  <c r="D39" i="130"/>
  <c r="D51" i="130"/>
  <c r="D48" i="130"/>
  <c r="D56" i="130"/>
  <c r="D67" i="130"/>
  <c r="D71" i="130"/>
  <c r="D70" i="130" s="1"/>
  <c r="D91" i="130"/>
  <c r="D126" i="130"/>
  <c r="D91" i="131"/>
  <c r="C91" i="131" s="1"/>
  <c r="D126" i="131"/>
  <c r="D23" i="131"/>
  <c r="D15" i="131" s="1"/>
  <c r="D32" i="131"/>
  <c r="D37" i="131"/>
  <c r="D39" i="131"/>
  <c r="D48" i="131"/>
  <c r="D51" i="131"/>
  <c r="D56" i="131"/>
  <c r="D67" i="131"/>
  <c r="D71" i="131"/>
  <c r="C17" i="130"/>
  <c r="C18" i="130"/>
  <c r="C19" i="130"/>
  <c r="C20" i="130"/>
  <c r="C24" i="130"/>
  <c r="C25" i="130"/>
  <c r="C26" i="130"/>
  <c r="C27" i="130"/>
  <c r="C28" i="130"/>
  <c r="C29" i="130"/>
  <c r="C33" i="130"/>
  <c r="C34" i="130"/>
  <c r="C35" i="130"/>
  <c r="C38" i="130"/>
  <c r="C37" i="130" s="1"/>
  <c r="C40" i="130"/>
  <c r="C39" i="130" s="1"/>
  <c r="C43" i="130"/>
  <c r="C44" i="130"/>
  <c r="C45" i="130"/>
  <c r="C52" i="130"/>
  <c r="C51" i="130" s="1"/>
  <c r="C54" i="130"/>
  <c r="C50" i="130"/>
  <c r="C49" i="130"/>
  <c r="C48" i="130" s="1"/>
  <c r="C57" i="130"/>
  <c r="C58" i="130"/>
  <c r="C60" i="130"/>
  <c r="C61" i="130"/>
  <c r="C62" i="130"/>
  <c r="C59" i="130"/>
  <c r="C63" i="130"/>
  <c r="C64" i="130"/>
  <c r="C65" i="130"/>
  <c r="C66" i="130"/>
  <c r="C68" i="130"/>
  <c r="C67" i="130" s="1"/>
  <c r="C69" i="130"/>
  <c r="C76" i="130"/>
  <c r="C74" i="130" s="1"/>
  <c r="C79" i="130"/>
  <c r="C80" i="130"/>
  <c r="C81" i="130"/>
  <c r="C82" i="130"/>
  <c r="C84" i="130"/>
  <c r="C83" i="130" s="1"/>
  <c r="E86" i="130"/>
  <c r="C86" i="130" s="1"/>
  <c r="C85" i="130" s="1"/>
  <c r="C17" i="131"/>
  <c r="C18" i="131"/>
  <c r="C19" i="131"/>
  <c r="C20" i="131"/>
  <c r="C24" i="131"/>
  <c r="C25" i="131"/>
  <c r="C26" i="131"/>
  <c r="C27" i="131"/>
  <c r="C28" i="131"/>
  <c r="C29" i="131"/>
  <c r="C33" i="131"/>
  <c r="C34" i="131"/>
  <c r="C35" i="131"/>
  <c r="C38" i="131"/>
  <c r="C37" i="131" s="1"/>
  <c r="C40" i="131"/>
  <c r="C39" i="131" s="1"/>
  <c r="C43" i="131"/>
  <c r="C44" i="131"/>
  <c r="C45" i="131"/>
  <c r="C49" i="131"/>
  <c r="C48" i="131" s="1"/>
  <c r="C52" i="131"/>
  <c r="C51" i="131" s="1"/>
  <c r="C54" i="131"/>
  <c r="C50" i="131"/>
  <c r="C57" i="131"/>
  <c r="C58" i="131"/>
  <c r="C60" i="131"/>
  <c r="C61" i="131"/>
  <c r="C62" i="131"/>
  <c r="C59" i="131"/>
  <c r="C63" i="131"/>
  <c r="C64" i="131"/>
  <c r="C65" i="131"/>
  <c r="C66" i="131"/>
  <c r="C68" i="131"/>
  <c r="C67" i="131" s="1"/>
  <c r="C69" i="131"/>
  <c r="C76" i="131"/>
  <c r="C74" i="131" s="1"/>
  <c r="C79" i="131"/>
  <c r="C80" i="131"/>
  <c r="C81" i="131"/>
  <c r="C82" i="131"/>
  <c r="C84" i="131"/>
  <c r="C83" i="131" s="1"/>
  <c r="E86" i="131"/>
  <c r="C86" i="131" s="1"/>
  <c r="C85" i="131" s="1"/>
  <c r="C131" i="130"/>
  <c r="C130" i="130"/>
  <c r="C129" i="130"/>
  <c r="C128" i="130"/>
  <c r="C128" i="131"/>
  <c r="C127" i="130"/>
  <c r="C127" i="131"/>
  <c r="C125" i="130"/>
  <c r="C125" i="131"/>
  <c r="C124" i="130"/>
  <c r="C124" i="131"/>
  <c r="C122" i="130"/>
  <c r="C122" i="131"/>
  <c r="C121" i="130"/>
  <c r="C121" i="131"/>
  <c r="C120" i="130"/>
  <c r="C120" i="131"/>
  <c r="C119" i="130"/>
  <c r="C119" i="131"/>
  <c r="C118" i="130"/>
  <c r="C118" i="131"/>
  <c r="C117" i="130"/>
  <c r="C117" i="131"/>
  <c r="C116" i="130"/>
  <c r="C116" i="131"/>
  <c r="C114" i="130"/>
  <c r="C114" i="131"/>
  <c r="C113" i="130"/>
  <c r="C113" i="131"/>
  <c r="C112" i="130"/>
  <c r="C112" i="131"/>
  <c r="C111" i="130"/>
  <c r="C111" i="131"/>
  <c r="C110" i="130"/>
  <c r="C110" i="131"/>
  <c r="C109" i="130"/>
  <c r="C109" i="131"/>
  <c r="C108" i="130"/>
  <c r="C108" i="131"/>
  <c r="C107" i="130"/>
  <c r="C107" i="131"/>
  <c r="C106" i="130"/>
  <c r="C106" i="131"/>
  <c r="C105" i="130"/>
  <c r="C105" i="131"/>
  <c r="C104" i="130"/>
  <c r="C104" i="131"/>
  <c r="C103" i="130"/>
  <c r="C103" i="131"/>
  <c r="C102" i="130"/>
  <c r="C102" i="131"/>
  <c r="C101" i="130"/>
  <c r="C101" i="131"/>
  <c r="C100" i="130"/>
  <c r="C100" i="131"/>
  <c r="C99" i="130"/>
  <c r="C99" i="131"/>
  <c r="C98" i="130"/>
  <c r="C98" i="131"/>
  <c r="C97" i="130"/>
  <c r="C97" i="131"/>
  <c r="C95" i="130"/>
  <c r="C95" i="131"/>
  <c r="C94" i="130"/>
  <c r="C94" i="131"/>
  <c r="C93" i="130"/>
  <c r="C93" i="131"/>
  <c r="C92" i="130"/>
  <c r="C92" i="131"/>
  <c r="C87" i="130"/>
  <c r="C87" i="131"/>
  <c r="F86" i="130"/>
  <c r="F86" i="131"/>
  <c r="C73" i="130"/>
  <c r="C73" i="131"/>
  <c r="C72" i="130"/>
  <c r="C72" i="131"/>
  <c r="C129" i="131"/>
  <c r="C130" i="131"/>
  <c r="C131" i="131"/>
  <c r="E132" i="131"/>
  <c r="H137" i="131"/>
  <c r="D146" i="131" s="1"/>
  <c r="I137" i="131"/>
  <c r="E146" i="131" s="1"/>
  <c r="J137" i="131"/>
  <c r="F146" i="131" s="1"/>
  <c r="C145" i="131"/>
  <c r="D145" i="131"/>
  <c r="E145" i="131"/>
  <c r="F145" i="131"/>
  <c r="H137" i="130"/>
  <c r="D146" i="130" s="1"/>
  <c r="I137" i="130"/>
  <c r="E146" i="130" s="1"/>
  <c r="J137" i="130"/>
  <c r="F146" i="130" s="1"/>
  <c r="C145" i="130"/>
  <c r="D145" i="130"/>
  <c r="E145" i="130"/>
  <c r="F145" i="130"/>
  <c r="D126" i="126"/>
  <c r="F96" i="126"/>
  <c r="F126" i="126"/>
  <c r="F85" i="126"/>
  <c r="F88" i="126" s="1"/>
  <c r="E96" i="126"/>
  <c r="E126" i="126"/>
  <c r="E132" i="126"/>
  <c r="E42" i="126"/>
  <c r="E41" i="126" s="1"/>
  <c r="E14" i="126" s="1"/>
  <c r="E47" i="126"/>
  <c r="E71" i="126"/>
  <c r="E74" i="126"/>
  <c r="E78" i="126"/>
  <c r="E83" i="126"/>
  <c r="E85" i="126"/>
  <c r="D96" i="126"/>
  <c r="D23" i="126"/>
  <c r="D15" i="126" s="1"/>
  <c r="D32" i="126"/>
  <c r="D37" i="126"/>
  <c r="D39" i="126"/>
  <c r="D48" i="126"/>
  <c r="D51" i="126"/>
  <c r="D56" i="126"/>
  <c r="D67" i="126"/>
  <c r="D71" i="126"/>
  <c r="D70" i="126" s="1"/>
  <c r="C17" i="126"/>
  <c r="C18" i="126"/>
  <c r="C19" i="126"/>
  <c r="C20" i="126"/>
  <c r="C24" i="126"/>
  <c r="C25" i="126"/>
  <c r="C26" i="126"/>
  <c r="C27" i="126"/>
  <c r="C28" i="126"/>
  <c r="C29" i="126"/>
  <c r="C33" i="126"/>
  <c r="C34" i="126"/>
  <c r="C35" i="126"/>
  <c r="C38" i="126"/>
  <c r="C37" i="126" s="1"/>
  <c r="C40" i="126"/>
  <c r="C39" i="126" s="1"/>
  <c r="C43" i="126"/>
  <c r="C44" i="126"/>
  <c r="C45" i="126"/>
  <c r="C49" i="126"/>
  <c r="C48" i="126" s="1"/>
  <c r="C52" i="126"/>
  <c r="C51" i="126" s="1"/>
  <c r="C54" i="126"/>
  <c r="C50" i="126"/>
  <c r="C57" i="126"/>
  <c r="C58" i="126"/>
  <c r="C60" i="126"/>
  <c r="C61" i="126"/>
  <c r="C62" i="126"/>
  <c r="C59" i="126"/>
  <c r="C63" i="126"/>
  <c r="C64" i="126"/>
  <c r="C65" i="126"/>
  <c r="C66" i="126"/>
  <c r="C68" i="126"/>
  <c r="C67" i="126" s="1"/>
  <c r="C69" i="126"/>
  <c r="C76" i="126"/>
  <c r="C74" i="126" s="1"/>
  <c r="C79" i="126"/>
  <c r="C80" i="126"/>
  <c r="C81" i="126"/>
  <c r="C82" i="126"/>
  <c r="C84" i="126"/>
  <c r="C83" i="126" s="1"/>
  <c r="E86" i="126"/>
  <c r="C86" i="126" s="1"/>
  <c r="C85" i="126" s="1"/>
  <c r="C131" i="126"/>
  <c r="C130" i="126"/>
  <c r="C129" i="126"/>
  <c r="C128" i="126"/>
  <c r="C127" i="126"/>
  <c r="C125" i="126"/>
  <c r="C124" i="126"/>
  <c r="C122" i="126"/>
  <c r="C121" i="126"/>
  <c r="C120" i="126"/>
  <c r="C119" i="126"/>
  <c r="C118" i="126"/>
  <c r="C117" i="126"/>
  <c r="C116" i="126"/>
  <c r="C114" i="126"/>
  <c r="C113" i="126"/>
  <c r="C112" i="126"/>
  <c r="C111" i="126"/>
  <c r="C110" i="126"/>
  <c r="C109" i="126"/>
  <c r="C108" i="126"/>
  <c r="C107" i="126"/>
  <c r="C106" i="126"/>
  <c r="C105" i="126"/>
  <c r="C104" i="126"/>
  <c r="C103" i="126"/>
  <c r="C102" i="126"/>
  <c r="C101" i="126"/>
  <c r="C100" i="126"/>
  <c r="C99" i="126"/>
  <c r="C98" i="126"/>
  <c r="C97" i="126"/>
  <c r="C87" i="126"/>
  <c r="F86" i="126"/>
  <c r="C73" i="126"/>
  <c r="C72" i="126"/>
  <c r="J137" i="126"/>
  <c r="F146" i="126" s="1"/>
  <c r="I137" i="126"/>
  <c r="E146" i="126" s="1"/>
  <c r="H137" i="126"/>
  <c r="D146" i="126" s="1"/>
  <c r="F145" i="126"/>
  <c r="E145" i="126"/>
  <c r="D145" i="126"/>
  <c r="C145" i="126"/>
  <c r="D91" i="126"/>
  <c r="C95" i="126"/>
  <c r="C94" i="126"/>
  <c r="C93" i="126"/>
  <c r="C92" i="126"/>
  <c r="J137" i="125"/>
  <c r="F146" i="125" s="1"/>
  <c r="I137" i="125"/>
  <c r="E146" i="125" s="1"/>
  <c r="H137" i="125"/>
  <c r="D146" i="125" s="1"/>
  <c r="F145" i="125"/>
  <c r="E145" i="125"/>
  <c r="D145" i="125"/>
  <c r="C145" i="125"/>
  <c r="F85" i="125"/>
  <c r="F88" i="125" s="1"/>
  <c r="F96" i="125"/>
  <c r="F126" i="125"/>
  <c r="E42" i="125"/>
  <c r="E41" i="125" s="1"/>
  <c r="E14" i="125" s="1"/>
  <c r="E47" i="125"/>
  <c r="E71" i="125"/>
  <c r="D71" i="125"/>
  <c r="D70" i="125" s="1"/>
  <c r="E74" i="125"/>
  <c r="E78" i="125"/>
  <c r="E83" i="125"/>
  <c r="E85" i="125"/>
  <c r="E96" i="125"/>
  <c r="E126" i="125"/>
  <c r="E132" i="125"/>
  <c r="D23" i="125"/>
  <c r="D15" i="125" s="1"/>
  <c r="D32" i="125"/>
  <c r="D37" i="125"/>
  <c r="D39" i="125"/>
  <c r="D48" i="125"/>
  <c r="D51" i="125"/>
  <c r="D56" i="125"/>
  <c r="D67" i="125"/>
  <c r="D96" i="125"/>
  <c r="D91" i="125"/>
  <c r="C91" i="125" s="1"/>
  <c r="D126" i="125"/>
  <c r="C17" i="125"/>
  <c r="C18" i="125"/>
  <c r="C19" i="125"/>
  <c r="C20" i="125"/>
  <c r="C24" i="125"/>
  <c r="C25" i="125"/>
  <c r="C26" i="125"/>
  <c r="C27" i="125"/>
  <c r="C28" i="125"/>
  <c r="C29" i="125"/>
  <c r="C33" i="125"/>
  <c r="C34" i="125"/>
  <c r="C35" i="125"/>
  <c r="C38" i="125"/>
  <c r="C37" i="125" s="1"/>
  <c r="C40" i="125"/>
  <c r="C39" i="125" s="1"/>
  <c r="C43" i="125"/>
  <c r="C44" i="125"/>
  <c r="C45" i="125"/>
  <c r="C49" i="125"/>
  <c r="C48" i="125" s="1"/>
  <c r="C52" i="125"/>
  <c r="C51" i="125" s="1"/>
  <c r="C54" i="125"/>
  <c r="C50" i="125"/>
  <c r="C57" i="125"/>
  <c r="C58" i="125"/>
  <c r="C60" i="125"/>
  <c r="C61" i="125"/>
  <c r="C62" i="125"/>
  <c r="C59" i="125"/>
  <c r="C63" i="125"/>
  <c r="C64" i="125"/>
  <c r="C65" i="125"/>
  <c r="C66" i="125"/>
  <c r="C68" i="125"/>
  <c r="C67" i="125" s="1"/>
  <c r="C69" i="125"/>
  <c r="C76" i="125"/>
  <c r="C74" i="125" s="1"/>
  <c r="C79" i="125"/>
  <c r="C80" i="125"/>
  <c r="C81" i="125"/>
  <c r="C82" i="125"/>
  <c r="C84" i="125"/>
  <c r="C83" i="125" s="1"/>
  <c r="E86" i="125"/>
  <c r="C86" i="125" s="1"/>
  <c r="C85" i="125" s="1"/>
  <c r="C131" i="125"/>
  <c r="C130" i="125"/>
  <c r="C129" i="125"/>
  <c r="C128" i="125"/>
  <c r="C127" i="125"/>
  <c r="C125" i="125"/>
  <c r="C124" i="125"/>
  <c r="C122" i="125"/>
  <c r="C121" i="125"/>
  <c r="C120" i="125"/>
  <c r="C119" i="125"/>
  <c r="C118" i="125"/>
  <c r="C117" i="125"/>
  <c r="C116" i="125"/>
  <c r="C114" i="125"/>
  <c r="C113" i="125"/>
  <c r="C112" i="125"/>
  <c r="C111" i="125"/>
  <c r="C110" i="125"/>
  <c r="C109" i="125"/>
  <c r="C108" i="125"/>
  <c r="C107" i="125"/>
  <c r="C106" i="125"/>
  <c r="C105" i="125"/>
  <c r="C104" i="125"/>
  <c r="C103" i="125"/>
  <c r="C102" i="125"/>
  <c r="C101" i="125"/>
  <c r="C100" i="125"/>
  <c r="C99" i="125"/>
  <c r="C98" i="125"/>
  <c r="C97" i="125"/>
  <c r="C95" i="125"/>
  <c r="C94" i="125"/>
  <c r="C93" i="125"/>
  <c r="C92" i="125"/>
  <c r="C87" i="125"/>
  <c r="F86" i="125"/>
  <c r="C73" i="125"/>
  <c r="C72" i="125"/>
  <c r="D126" i="123"/>
  <c r="E126" i="119"/>
  <c r="C128" i="119"/>
  <c r="E42" i="116"/>
  <c r="E42" i="122"/>
  <c r="E41" i="122" s="1"/>
  <c r="E14" i="122" s="1"/>
  <c r="E42" i="123"/>
  <c r="E41" i="123" s="1"/>
  <c r="E14" i="123" s="1"/>
  <c r="E42" i="124"/>
  <c r="E41" i="124" s="1"/>
  <c r="E14" i="124" s="1"/>
  <c r="C17" i="124"/>
  <c r="C18" i="124"/>
  <c r="C19" i="124"/>
  <c r="C20" i="124"/>
  <c r="C24" i="124"/>
  <c r="C25" i="124"/>
  <c r="C26" i="124"/>
  <c r="C27" i="124"/>
  <c r="C28" i="124"/>
  <c r="C29" i="124"/>
  <c r="C33" i="124"/>
  <c r="C34" i="124"/>
  <c r="C35" i="124"/>
  <c r="C38" i="124"/>
  <c r="C37" i="124" s="1"/>
  <c r="C40" i="124"/>
  <c r="C39" i="124" s="1"/>
  <c r="C43" i="124"/>
  <c r="C44" i="124"/>
  <c r="C45" i="124"/>
  <c r="D23" i="124"/>
  <c r="D15" i="124" s="1"/>
  <c r="D32" i="124"/>
  <c r="D37" i="124"/>
  <c r="D39" i="124"/>
  <c r="C49" i="124"/>
  <c r="C48" i="124" s="1"/>
  <c r="C52" i="124"/>
  <c r="C51" i="124" s="1"/>
  <c r="C54" i="124"/>
  <c r="C50" i="124"/>
  <c r="C57" i="124"/>
  <c r="C58" i="124"/>
  <c r="C60" i="124"/>
  <c r="C61" i="124"/>
  <c r="C62" i="124"/>
  <c r="C59" i="124"/>
  <c r="C63" i="124"/>
  <c r="C64" i="124"/>
  <c r="C65" i="124"/>
  <c r="C66" i="124"/>
  <c r="C68" i="124"/>
  <c r="C67" i="124" s="1"/>
  <c r="C69" i="124"/>
  <c r="D71" i="124"/>
  <c r="D70" i="124" s="1"/>
  <c r="E71" i="124"/>
  <c r="C76" i="124"/>
  <c r="C74" i="124" s="1"/>
  <c r="C79" i="124"/>
  <c r="C80" i="124"/>
  <c r="C81" i="124"/>
  <c r="C82" i="124"/>
  <c r="C84" i="124"/>
  <c r="C83" i="124" s="1"/>
  <c r="D48" i="124"/>
  <c r="D51" i="124"/>
  <c r="D56" i="124"/>
  <c r="D67" i="124"/>
  <c r="E47" i="124"/>
  <c r="E74" i="124"/>
  <c r="E78" i="124"/>
  <c r="E83" i="124"/>
  <c r="C72" i="124"/>
  <c r="C73" i="124"/>
  <c r="E86" i="124"/>
  <c r="C86" i="124" s="1"/>
  <c r="C85" i="124" s="1"/>
  <c r="E85" i="124"/>
  <c r="F85" i="124"/>
  <c r="F88" i="124" s="1"/>
  <c r="F86" i="124"/>
  <c r="C87" i="124"/>
  <c r="D91" i="124"/>
  <c r="C91" i="124" s="1"/>
  <c r="D126" i="124"/>
  <c r="E126" i="124"/>
  <c r="E132" i="124"/>
  <c r="F96" i="124"/>
  <c r="F126" i="124"/>
  <c r="C92" i="124"/>
  <c r="C93" i="124"/>
  <c r="C94" i="124"/>
  <c r="C95" i="124"/>
  <c r="C97" i="124"/>
  <c r="C98" i="124"/>
  <c r="C99" i="124"/>
  <c r="C100" i="124"/>
  <c r="C101" i="124"/>
  <c r="C102" i="124"/>
  <c r="C103" i="124"/>
  <c r="C104" i="124"/>
  <c r="C105" i="124"/>
  <c r="C106" i="124"/>
  <c r="C107" i="124"/>
  <c r="C108" i="124"/>
  <c r="C109" i="124"/>
  <c r="C111" i="124"/>
  <c r="C112" i="124"/>
  <c r="C113" i="124"/>
  <c r="C114" i="124"/>
  <c r="C116" i="124"/>
  <c r="C117" i="124"/>
  <c r="C118" i="124"/>
  <c r="C119" i="124"/>
  <c r="C120" i="124"/>
  <c r="C121" i="124"/>
  <c r="C122" i="124"/>
  <c r="C124" i="124"/>
  <c r="C125" i="124"/>
  <c r="C127" i="124"/>
  <c r="C128" i="124"/>
  <c r="C129" i="124"/>
  <c r="C130" i="124"/>
  <c r="C131" i="124"/>
  <c r="H137" i="124"/>
  <c r="D146" i="124" s="1"/>
  <c r="I137" i="124"/>
  <c r="E146" i="124" s="1"/>
  <c r="J137" i="124"/>
  <c r="F146" i="124" s="1"/>
  <c r="C145" i="124"/>
  <c r="D145" i="124"/>
  <c r="E145" i="124"/>
  <c r="F145" i="124"/>
  <c r="C17" i="123"/>
  <c r="C18" i="123"/>
  <c r="C19" i="123"/>
  <c r="C20" i="123"/>
  <c r="C24" i="123"/>
  <c r="C25" i="123"/>
  <c r="C26" i="123"/>
  <c r="C27" i="123"/>
  <c r="C28" i="123"/>
  <c r="C29" i="123"/>
  <c r="C33" i="123"/>
  <c r="C34" i="123"/>
  <c r="C35" i="123"/>
  <c r="C38" i="123"/>
  <c r="C37" i="123" s="1"/>
  <c r="C40" i="123"/>
  <c r="C39" i="123" s="1"/>
  <c r="C43" i="123"/>
  <c r="C44" i="123"/>
  <c r="C45" i="123"/>
  <c r="D23" i="123"/>
  <c r="D15" i="123" s="1"/>
  <c r="D32" i="123"/>
  <c r="D37" i="123"/>
  <c r="D39" i="123"/>
  <c r="C49" i="123"/>
  <c r="C48" i="123" s="1"/>
  <c r="C52" i="123"/>
  <c r="C51" i="123" s="1"/>
  <c r="C54" i="123"/>
  <c r="C50" i="123"/>
  <c r="C57" i="123"/>
  <c r="C58" i="123"/>
  <c r="C60" i="123"/>
  <c r="C61" i="123"/>
  <c r="C62" i="123"/>
  <c r="C59" i="123"/>
  <c r="C63" i="123"/>
  <c r="C64" i="123"/>
  <c r="C65" i="123"/>
  <c r="C66" i="123"/>
  <c r="C68" i="123"/>
  <c r="C67" i="123" s="1"/>
  <c r="C69" i="123"/>
  <c r="D71" i="123"/>
  <c r="E71" i="123"/>
  <c r="C76" i="123"/>
  <c r="C74" i="123" s="1"/>
  <c r="C79" i="123"/>
  <c r="C80" i="123"/>
  <c r="C81" i="123"/>
  <c r="C82" i="123"/>
  <c r="C84" i="123"/>
  <c r="C83" i="123" s="1"/>
  <c r="D48" i="123"/>
  <c r="D51" i="123"/>
  <c r="D56" i="123"/>
  <c r="D67" i="123"/>
  <c r="E47" i="123"/>
  <c r="E74" i="123"/>
  <c r="E78" i="123"/>
  <c r="E83" i="123"/>
  <c r="C72" i="123"/>
  <c r="C73" i="123"/>
  <c r="E86" i="123"/>
  <c r="C86" i="123" s="1"/>
  <c r="C85" i="123" s="1"/>
  <c r="E85" i="123"/>
  <c r="F85" i="123"/>
  <c r="F88" i="123" s="1"/>
  <c r="F96" i="123"/>
  <c r="F126" i="123"/>
  <c r="F86" i="123"/>
  <c r="C87" i="123"/>
  <c r="D91" i="123"/>
  <c r="C91" i="123" s="1"/>
  <c r="E96" i="123"/>
  <c r="E126" i="123"/>
  <c r="C92" i="123"/>
  <c r="C93" i="123"/>
  <c r="C94" i="123"/>
  <c r="C95" i="123"/>
  <c r="C97" i="123"/>
  <c r="C98" i="123"/>
  <c r="C99" i="123"/>
  <c r="C101" i="123"/>
  <c r="C102" i="123"/>
  <c r="C103" i="123"/>
  <c r="C104" i="123"/>
  <c r="C105" i="123"/>
  <c r="C106" i="123"/>
  <c r="C107" i="123"/>
  <c r="C108" i="123"/>
  <c r="C109" i="123"/>
  <c r="C110" i="123"/>
  <c r="C111" i="123"/>
  <c r="C112" i="123"/>
  <c r="C113" i="123"/>
  <c r="C114" i="123"/>
  <c r="C116" i="123"/>
  <c r="C117" i="123"/>
  <c r="C118" i="123"/>
  <c r="C119" i="123"/>
  <c r="C120" i="123"/>
  <c r="C121" i="123"/>
  <c r="C122" i="123"/>
  <c r="C124" i="123"/>
  <c r="C125" i="123"/>
  <c r="C127" i="123"/>
  <c r="C128" i="123"/>
  <c r="C129" i="123"/>
  <c r="C130" i="123"/>
  <c r="C131" i="123"/>
  <c r="H137" i="123"/>
  <c r="D146" i="123" s="1"/>
  <c r="I137" i="123"/>
  <c r="E146" i="123" s="1"/>
  <c r="J137" i="123"/>
  <c r="F146" i="123" s="1"/>
  <c r="C145" i="123"/>
  <c r="D145" i="123"/>
  <c r="E145" i="123"/>
  <c r="F145" i="123"/>
  <c r="C17" i="122"/>
  <c r="C18" i="122"/>
  <c r="C19" i="122"/>
  <c r="C20" i="122"/>
  <c r="C24" i="122"/>
  <c r="C25" i="122"/>
  <c r="C26" i="122"/>
  <c r="C27" i="122"/>
  <c r="C28" i="122"/>
  <c r="C29" i="122"/>
  <c r="C33" i="122"/>
  <c r="C34" i="122"/>
  <c r="C35" i="122"/>
  <c r="C38" i="122"/>
  <c r="C37" i="122" s="1"/>
  <c r="C40" i="122"/>
  <c r="C39" i="122" s="1"/>
  <c r="C43" i="122"/>
  <c r="C44" i="122"/>
  <c r="C45" i="122"/>
  <c r="D23" i="122"/>
  <c r="D15" i="122" s="1"/>
  <c r="D32" i="122"/>
  <c r="D37" i="122"/>
  <c r="D39" i="122"/>
  <c r="C49" i="122"/>
  <c r="C48" i="122" s="1"/>
  <c r="C52" i="122"/>
  <c r="C51" i="122" s="1"/>
  <c r="C54" i="122"/>
  <c r="C50" i="122"/>
  <c r="C57" i="122"/>
  <c r="C58" i="122"/>
  <c r="C60" i="122"/>
  <c r="C61" i="122"/>
  <c r="C62" i="122"/>
  <c r="C59" i="122"/>
  <c r="C63" i="122"/>
  <c r="C64" i="122"/>
  <c r="C65" i="122"/>
  <c r="C66" i="122"/>
  <c r="C68" i="122"/>
  <c r="C67" i="122" s="1"/>
  <c r="C69" i="122"/>
  <c r="D71" i="122"/>
  <c r="D70" i="122" s="1"/>
  <c r="E71" i="122"/>
  <c r="C76" i="122"/>
  <c r="C74" i="122" s="1"/>
  <c r="C79" i="122"/>
  <c r="C80" i="122"/>
  <c r="C81" i="122"/>
  <c r="C82" i="122"/>
  <c r="C84" i="122"/>
  <c r="C83" i="122" s="1"/>
  <c r="D48" i="122"/>
  <c r="D51" i="122"/>
  <c r="D56" i="122"/>
  <c r="D67" i="122"/>
  <c r="E47" i="122"/>
  <c r="E74" i="122"/>
  <c r="E78" i="122"/>
  <c r="E83" i="122"/>
  <c r="C72" i="122"/>
  <c r="C73" i="122"/>
  <c r="E86" i="122"/>
  <c r="C86" i="122" s="1"/>
  <c r="C85" i="122" s="1"/>
  <c r="E85" i="122"/>
  <c r="F85" i="122"/>
  <c r="F88" i="122" s="1"/>
  <c r="F86" i="122"/>
  <c r="C87" i="122"/>
  <c r="D96" i="122"/>
  <c r="D91" i="122"/>
  <c r="C91" i="122" s="1"/>
  <c r="D126" i="122"/>
  <c r="E96" i="122"/>
  <c r="E126" i="122"/>
  <c r="E132" i="122"/>
  <c r="F96" i="122"/>
  <c r="F126" i="122"/>
  <c r="C92" i="122"/>
  <c r="C93" i="122"/>
  <c r="C94" i="122"/>
  <c r="C95" i="122"/>
  <c r="C97" i="122"/>
  <c r="C98" i="122"/>
  <c r="C99" i="122"/>
  <c r="C100" i="122"/>
  <c r="C101" i="122"/>
  <c r="C102" i="122"/>
  <c r="C103" i="122"/>
  <c r="C104" i="122"/>
  <c r="C105" i="122"/>
  <c r="C106" i="122"/>
  <c r="C107" i="122"/>
  <c r="C108" i="122"/>
  <c r="C109" i="122"/>
  <c r="C110" i="122"/>
  <c r="C111" i="122"/>
  <c r="C112" i="122"/>
  <c r="C113" i="122"/>
  <c r="C114" i="122"/>
  <c r="C116" i="122"/>
  <c r="C117" i="122"/>
  <c r="C118" i="122"/>
  <c r="C119" i="122"/>
  <c r="C120" i="122"/>
  <c r="C121" i="122"/>
  <c r="C122" i="122"/>
  <c r="C124" i="122"/>
  <c r="C125" i="122"/>
  <c r="C127" i="122"/>
  <c r="C128" i="122"/>
  <c r="C129" i="122"/>
  <c r="C130" i="122"/>
  <c r="C131" i="122"/>
  <c r="H137" i="122"/>
  <c r="D146" i="122" s="1"/>
  <c r="I137" i="122"/>
  <c r="E146" i="122" s="1"/>
  <c r="J137" i="122"/>
  <c r="F146" i="122" s="1"/>
  <c r="C145" i="122"/>
  <c r="D145" i="122"/>
  <c r="E145" i="122"/>
  <c r="F145" i="122"/>
  <c r="C17" i="121"/>
  <c r="C18" i="121"/>
  <c r="C19" i="121"/>
  <c r="C20" i="121"/>
  <c r="C24" i="121"/>
  <c r="C25" i="121"/>
  <c r="C26" i="121"/>
  <c r="C27" i="121"/>
  <c r="C28" i="121"/>
  <c r="C29" i="121"/>
  <c r="C33" i="121"/>
  <c r="C34" i="121"/>
  <c r="C35" i="121"/>
  <c r="C38" i="121"/>
  <c r="C37" i="121" s="1"/>
  <c r="C40" i="121"/>
  <c r="C39" i="121" s="1"/>
  <c r="C43" i="121"/>
  <c r="C44" i="121"/>
  <c r="C45" i="121"/>
  <c r="D23" i="121"/>
  <c r="D15" i="121" s="1"/>
  <c r="D32" i="121"/>
  <c r="D37" i="121"/>
  <c r="D39" i="121"/>
  <c r="E42" i="121"/>
  <c r="E41" i="121" s="1"/>
  <c r="E14" i="121" s="1"/>
  <c r="C49" i="121"/>
  <c r="C48" i="121" s="1"/>
  <c r="C52" i="121"/>
  <c r="C51" i="121" s="1"/>
  <c r="C54" i="121"/>
  <c r="C50" i="121"/>
  <c r="C57" i="121"/>
  <c r="C58" i="121"/>
  <c r="C60" i="121"/>
  <c r="C61" i="121"/>
  <c r="C62" i="121"/>
  <c r="C59" i="121"/>
  <c r="C63" i="121"/>
  <c r="C64" i="121"/>
  <c r="C65" i="121"/>
  <c r="C66" i="121"/>
  <c r="C68" i="121"/>
  <c r="C67" i="121" s="1"/>
  <c r="C69" i="121"/>
  <c r="D71" i="121"/>
  <c r="E71" i="121"/>
  <c r="C76" i="121"/>
  <c r="C74" i="121" s="1"/>
  <c r="C79" i="121"/>
  <c r="C80" i="121"/>
  <c r="C81" i="121"/>
  <c r="C82" i="121"/>
  <c r="C84" i="121"/>
  <c r="C83" i="121" s="1"/>
  <c r="D48" i="121"/>
  <c r="D51" i="121"/>
  <c r="D56" i="121"/>
  <c r="D67" i="121"/>
  <c r="E47" i="121"/>
  <c r="E74" i="121"/>
  <c r="E78" i="121"/>
  <c r="E83" i="121"/>
  <c r="C72" i="121"/>
  <c r="C73" i="121"/>
  <c r="E86" i="121"/>
  <c r="C86" i="121" s="1"/>
  <c r="C85" i="121" s="1"/>
  <c r="E85" i="121"/>
  <c r="F85" i="121"/>
  <c r="F88" i="121" s="1"/>
  <c r="F86" i="121"/>
  <c r="C87" i="121"/>
  <c r="D96" i="121"/>
  <c r="D91" i="121"/>
  <c r="C91" i="121" s="1"/>
  <c r="D126" i="121"/>
  <c r="E96" i="121"/>
  <c r="E126" i="121"/>
  <c r="F96" i="121"/>
  <c r="F126" i="121"/>
  <c r="C92" i="121"/>
  <c r="C93" i="121"/>
  <c r="C94" i="121"/>
  <c r="C95" i="121"/>
  <c r="C97" i="121"/>
  <c r="C98" i="121"/>
  <c r="C99" i="121"/>
  <c r="C100" i="121"/>
  <c r="C101" i="121"/>
  <c r="C102" i="121"/>
  <c r="C103" i="121"/>
  <c r="C104" i="121"/>
  <c r="C105" i="121"/>
  <c r="C106" i="121"/>
  <c r="C107" i="121"/>
  <c r="C108" i="121"/>
  <c r="C109" i="121"/>
  <c r="C110" i="121"/>
  <c r="C111" i="121"/>
  <c r="C112" i="121"/>
  <c r="C113" i="121"/>
  <c r="C114" i="121"/>
  <c r="C116" i="121"/>
  <c r="C117" i="121"/>
  <c r="C118" i="121"/>
  <c r="C119" i="121"/>
  <c r="C120" i="121"/>
  <c r="C121" i="121"/>
  <c r="C122" i="121"/>
  <c r="C124" i="121"/>
  <c r="C125" i="121"/>
  <c r="C127" i="121"/>
  <c r="C128" i="121"/>
  <c r="C129" i="121"/>
  <c r="C130" i="121"/>
  <c r="C131" i="121"/>
  <c r="H137" i="121"/>
  <c r="D146" i="121" s="1"/>
  <c r="I137" i="121"/>
  <c r="E146" i="121" s="1"/>
  <c r="J137" i="121"/>
  <c r="F146" i="121" s="1"/>
  <c r="C145" i="121"/>
  <c r="D145" i="121"/>
  <c r="E145" i="121"/>
  <c r="F145" i="121"/>
  <c r="C17" i="120"/>
  <c r="C18" i="120"/>
  <c r="C19" i="120"/>
  <c r="C20" i="120"/>
  <c r="C24" i="120"/>
  <c r="C25" i="120"/>
  <c r="C26" i="120"/>
  <c r="C27" i="120"/>
  <c r="C28" i="120"/>
  <c r="C29" i="120"/>
  <c r="C33" i="120"/>
  <c r="C34" i="120"/>
  <c r="C35" i="120"/>
  <c r="C38" i="120"/>
  <c r="C40" i="120"/>
  <c r="C39" i="120" s="1"/>
  <c r="C43" i="120"/>
  <c r="C44" i="120"/>
  <c r="C45" i="120"/>
  <c r="D23" i="120"/>
  <c r="D15" i="120" s="1"/>
  <c r="D32" i="120"/>
  <c r="D37" i="120"/>
  <c r="D39" i="120"/>
  <c r="E42" i="120"/>
  <c r="E41" i="120" s="1"/>
  <c r="E14" i="120" s="1"/>
  <c r="C49" i="120"/>
  <c r="C48" i="120" s="1"/>
  <c r="C52" i="120"/>
  <c r="C51" i="120" s="1"/>
  <c r="C54" i="120"/>
  <c r="C50" i="120"/>
  <c r="C57" i="120"/>
  <c r="C58" i="120"/>
  <c r="C60" i="120"/>
  <c r="C61" i="120"/>
  <c r="C62" i="120"/>
  <c r="C59" i="120"/>
  <c r="C63" i="120"/>
  <c r="C64" i="120"/>
  <c r="C65" i="120"/>
  <c r="C66" i="120"/>
  <c r="C68" i="120"/>
  <c r="C67" i="120" s="1"/>
  <c r="C69" i="120"/>
  <c r="D71" i="120"/>
  <c r="D70" i="120" s="1"/>
  <c r="E71" i="120"/>
  <c r="C76" i="120"/>
  <c r="C74" i="120" s="1"/>
  <c r="C79" i="120"/>
  <c r="C80" i="120"/>
  <c r="C81" i="120"/>
  <c r="C82" i="120"/>
  <c r="C84" i="120"/>
  <c r="C83" i="120" s="1"/>
  <c r="D48" i="120"/>
  <c r="D51" i="120"/>
  <c r="D56" i="120"/>
  <c r="D67" i="120"/>
  <c r="E47" i="120"/>
  <c r="E74" i="120"/>
  <c r="E78" i="120"/>
  <c r="E83" i="120"/>
  <c r="C72" i="120"/>
  <c r="C73" i="120"/>
  <c r="E86" i="120"/>
  <c r="C86" i="120" s="1"/>
  <c r="C85" i="120" s="1"/>
  <c r="E85" i="120"/>
  <c r="F85" i="120"/>
  <c r="F88" i="120" s="1"/>
  <c r="F86" i="120"/>
  <c r="C87" i="120"/>
  <c r="D96" i="120"/>
  <c r="D91" i="120"/>
  <c r="C91" i="120" s="1"/>
  <c r="D126" i="120"/>
  <c r="E96" i="120"/>
  <c r="E126" i="120"/>
  <c r="E132" i="120"/>
  <c r="F96" i="120"/>
  <c r="F126" i="120"/>
  <c r="C92" i="120"/>
  <c r="C93" i="120"/>
  <c r="C94" i="120"/>
  <c r="C95" i="120"/>
  <c r="C97" i="120"/>
  <c r="C98" i="120"/>
  <c r="C99" i="120"/>
  <c r="C100" i="120"/>
  <c r="C101" i="120"/>
  <c r="C102" i="120"/>
  <c r="C103" i="120"/>
  <c r="C104" i="120"/>
  <c r="C105" i="120"/>
  <c r="C106" i="120"/>
  <c r="C107" i="120"/>
  <c r="C108" i="120"/>
  <c r="C109" i="120"/>
  <c r="C110" i="120"/>
  <c r="C111" i="120"/>
  <c r="C112" i="120"/>
  <c r="C113" i="120"/>
  <c r="C114" i="120"/>
  <c r="C116" i="120"/>
  <c r="C117" i="120"/>
  <c r="C118" i="120"/>
  <c r="C119" i="120"/>
  <c r="C120" i="120"/>
  <c r="C121" i="120"/>
  <c r="C122" i="120"/>
  <c r="C124" i="120"/>
  <c r="C125" i="120"/>
  <c r="C127" i="120"/>
  <c r="C128" i="120"/>
  <c r="C129" i="120"/>
  <c r="C130" i="120"/>
  <c r="C131" i="120"/>
  <c r="H137" i="120"/>
  <c r="D146" i="120" s="1"/>
  <c r="I137" i="120"/>
  <c r="E146" i="120" s="1"/>
  <c r="J137" i="120"/>
  <c r="F146" i="120" s="1"/>
  <c r="C145" i="120"/>
  <c r="D145" i="120"/>
  <c r="E145" i="120"/>
  <c r="F145" i="120"/>
  <c r="C17" i="119"/>
  <c r="C18" i="119"/>
  <c r="C19" i="119"/>
  <c r="C20" i="119"/>
  <c r="C24" i="119"/>
  <c r="C25" i="119"/>
  <c r="C26" i="119"/>
  <c r="C27" i="119"/>
  <c r="C28" i="119"/>
  <c r="C29" i="119"/>
  <c r="C33" i="119"/>
  <c r="C34" i="119"/>
  <c r="C35" i="119"/>
  <c r="C38" i="119"/>
  <c r="C37" i="119" s="1"/>
  <c r="C40" i="119"/>
  <c r="C39" i="119" s="1"/>
  <c r="C43" i="119"/>
  <c r="C44" i="119"/>
  <c r="C45" i="119"/>
  <c r="D23" i="119"/>
  <c r="D15" i="119" s="1"/>
  <c r="D32" i="119"/>
  <c r="D37" i="119"/>
  <c r="D39" i="119"/>
  <c r="E42" i="119"/>
  <c r="E41" i="119" s="1"/>
  <c r="E14" i="119" s="1"/>
  <c r="C49" i="119"/>
  <c r="C48" i="119" s="1"/>
  <c r="C52" i="119"/>
  <c r="C51" i="119" s="1"/>
  <c r="C54" i="119"/>
  <c r="C50" i="119"/>
  <c r="C57" i="119"/>
  <c r="C58" i="119"/>
  <c r="C60" i="119"/>
  <c r="C61" i="119"/>
  <c r="C62" i="119"/>
  <c r="C59" i="119"/>
  <c r="C63" i="119"/>
  <c r="C64" i="119"/>
  <c r="C65" i="119"/>
  <c r="C66" i="119"/>
  <c r="C68" i="119"/>
  <c r="C67" i="119" s="1"/>
  <c r="C69" i="119"/>
  <c r="D71" i="119"/>
  <c r="D70" i="119" s="1"/>
  <c r="E71" i="119"/>
  <c r="C76" i="119"/>
  <c r="C74" i="119" s="1"/>
  <c r="C79" i="119"/>
  <c r="C80" i="119"/>
  <c r="C81" i="119"/>
  <c r="C82" i="119"/>
  <c r="C84" i="119"/>
  <c r="C83" i="119" s="1"/>
  <c r="D48" i="119"/>
  <c r="D51" i="119"/>
  <c r="D56" i="119"/>
  <c r="D67" i="119"/>
  <c r="E47" i="119"/>
  <c r="E74" i="119"/>
  <c r="E78" i="119"/>
  <c r="E83" i="119"/>
  <c r="C72" i="119"/>
  <c r="C73" i="119"/>
  <c r="E86" i="119"/>
  <c r="C86" i="119" s="1"/>
  <c r="C85" i="119" s="1"/>
  <c r="E85" i="119"/>
  <c r="F85" i="119"/>
  <c r="F88" i="119" s="1"/>
  <c r="F86" i="119"/>
  <c r="C87" i="119"/>
  <c r="D96" i="119"/>
  <c r="D91" i="119"/>
  <c r="C91" i="119" s="1"/>
  <c r="E96" i="119"/>
  <c r="E90" i="119" s="1"/>
  <c r="E132" i="119"/>
  <c r="F96" i="119"/>
  <c r="F126" i="119"/>
  <c r="C92" i="119"/>
  <c r="C93" i="119"/>
  <c r="C94" i="119"/>
  <c r="C95" i="119"/>
  <c r="C97" i="119"/>
  <c r="C98" i="119"/>
  <c r="C99" i="119"/>
  <c r="C100" i="119"/>
  <c r="C101" i="119"/>
  <c r="C102" i="119"/>
  <c r="C103" i="119"/>
  <c r="C104" i="119"/>
  <c r="C105" i="119"/>
  <c r="C106" i="119"/>
  <c r="C107" i="119"/>
  <c r="C108" i="119"/>
  <c r="C109" i="119"/>
  <c r="C110" i="119"/>
  <c r="C111" i="119"/>
  <c r="C112" i="119"/>
  <c r="C113" i="119"/>
  <c r="C114" i="119"/>
  <c r="C116" i="119"/>
  <c r="C117" i="119"/>
  <c r="C118" i="119"/>
  <c r="C119" i="119"/>
  <c r="C120" i="119"/>
  <c r="C121" i="119"/>
  <c r="C122" i="119"/>
  <c r="C124" i="119"/>
  <c r="C125" i="119"/>
  <c r="C127" i="119"/>
  <c r="C129" i="119"/>
  <c r="C130" i="119"/>
  <c r="C131" i="119"/>
  <c r="H137" i="119"/>
  <c r="D146" i="119" s="1"/>
  <c r="I137" i="119"/>
  <c r="E146" i="119" s="1"/>
  <c r="J137" i="119"/>
  <c r="F146" i="119" s="1"/>
  <c r="C145" i="119"/>
  <c r="D145" i="119"/>
  <c r="E145" i="119"/>
  <c r="F145" i="119"/>
  <c r="C17" i="117"/>
  <c r="C18" i="117"/>
  <c r="C19" i="117"/>
  <c r="C20" i="117"/>
  <c r="C24" i="117"/>
  <c r="C25" i="117"/>
  <c r="C26" i="117"/>
  <c r="C27" i="117"/>
  <c r="C28" i="117"/>
  <c r="C29" i="117"/>
  <c r="C33" i="117"/>
  <c r="C34" i="117"/>
  <c r="C35" i="117"/>
  <c r="C38" i="117"/>
  <c r="C37" i="117" s="1"/>
  <c r="C40" i="117"/>
  <c r="C39" i="117" s="1"/>
  <c r="C43" i="117"/>
  <c r="C44" i="117"/>
  <c r="C45" i="117"/>
  <c r="D23" i="117"/>
  <c r="D15" i="117" s="1"/>
  <c r="D32" i="117"/>
  <c r="D37" i="117"/>
  <c r="D39" i="117"/>
  <c r="E42" i="117"/>
  <c r="E41" i="117" s="1"/>
  <c r="E14" i="117" s="1"/>
  <c r="C49" i="117"/>
  <c r="C48" i="117" s="1"/>
  <c r="C52" i="117"/>
  <c r="C51" i="117" s="1"/>
  <c r="C54" i="117"/>
  <c r="C50" i="117"/>
  <c r="C57" i="117"/>
  <c r="C58" i="117"/>
  <c r="C60" i="117"/>
  <c r="C61" i="117"/>
  <c r="C62" i="117"/>
  <c r="C59" i="117"/>
  <c r="C63" i="117"/>
  <c r="C64" i="117"/>
  <c r="C65" i="117"/>
  <c r="C66" i="117"/>
  <c r="C68" i="117"/>
  <c r="C67" i="117" s="1"/>
  <c r="C69" i="117"/>
  <c r="D71" i="117"/>
  <c r="D70" i="117" s="1"/>
  <c r="E71" i="117"/>
  <c r="C76" i="117"/>
  <c r="C74" i="117" s="1"/>
  <c r="C79" i="117"/>
  <c r="C80" i="117"/>
  <c r="C81" i="117"/>
  <c r="C82" i="117"/>
  <c r="C84" i="117"/>
  <c r="C83" i="117" s="1"/>
  <c r="D48" i="117"/>
  <c r="D51" i="117"/>
  <c r="D56" i="117"/>
  <c r="D67" i="117"/>
  <c r="E47" i="117"/>
  <c r="E74" i="117"/>
  <c r="E78" i="117"/>
  <c r="E83" i="117"/>
  <c r="C72" i="117"/>
  <c r="C73" i="117"/>
  <c r="E86" i="117"/>
  <c r="C86" i="117" s="1"/>
  <c r="C85" i="117" s="1"/>
  <c r="E85" i="117"/>
  <c r="F85" i="117"/>
  <c r="F88" i="117" s="1"/>
  <c r="F86" i="117"/>
  <c r="C87" i="117"/>
  <c r="D96" i="117"/>
  <c r="D91" i="117"/>
  <c r="C91" i="117" s="1"/>
  <c r="D126" i="117"/>
  <c r="E96" i="117"/>
  <c r="E126" i="117"/>
  <c r="E132" i="117"/>
  <c r="F96" i="117"/>
  <c r="F126" i="117"/>
  <c r="C92" i="117"/>
  <c r="C93" i="117"/>
  <c r="C94" i="117"/>
  <c r="C95" i="117"/>
  <c r="C97" i="117"/>
  <c r="C98" i="117"/>
  <c r="C99" i="117"/>
  <c r="C100" i="117"/>
  <c r="C101" i="117"/>
  <c r="C102" i="117"/>
  <c r="C103" i="117"/>
  <c r="C104" i="117"/>
  <c r="C105" i="117"/>
  <c r="C106" i="117"/>
  <c r="C107" i="117"/>
  <c r="C108" i="117"/>
  <c r="C109" i="117"/>
  <c r="C110" i="117"/>
  <c r="C111" i="117"/>
  <c r="C112" i="117"/>
  <c r="C113" i="117"/>
  <c r="C114" i="117"/>
  <c r="C116" i="117"/>
  <c r="C117" i="117"/>
  <c r="C118" i="117"/>
  <c r="C119" i="117"/>
  <c r="C120" i="117"/>
  <c r="C121" i="117"/>
  <c r="C122" i="117"/>
  <c r="C124" i="117"/>
  <c r="C125" i="117"/>
  <c r="C127" i="117"/>
  <c r="C128" i="117"/>
  <c r="C129" i="117"/>
  <c r="C130" i="117"/>
  <c r="C131" i="117"/>
  <c r="H137" i="117"/>
  <c r="D146" i="117" s="1"/>
  <c r="I137" i="117"/>
  <c r="E146" i="117" s="1"/>
  <c r="J137" i="117"/>
  <c r="F146" i="117" s="1"/>
  <c r="C145" i="117"/>
  <c r="D145" i="117"/>
  <c r="E145" i="117"/>
  <c r="F145" i="117"/>
  <c r="C17" i="116"/>
  <c r="C18" i="116"/>
  <c r="C19" i="116"/>
  <c r="C20" i="116"/>
  <c r="C24" i="116"/>
  <c r="C25" i="116"/>
  <c r="C26" i="116"/>
  <c r="C27" i="116"/>
  <c r="C28" i="116"/>
  <c r="C29" i="116"/>
  <c r="C33" i="116"/>
  <c r="C34" i="116"/>
  <c r="C35" i="116"/>
  <c r="C38" i="116"/>
  <c r="C37" i="116" s="1"/>
  <c r="C40" i="116"/>
  <c r="C39" i="116" s="1"/>
  <c r="C43" i="116"/>
  <c r="C44" i="116"/>
  <c r="C45" i="116"/>
  <c r="D23" i="116"/>
  <c r="D15" i="116" s="1"/>
  <c r="D32" i="116"/>
  <c r="D37" i="116"/>
  <c r="D39" i="116"/>
  <c r="D48" i="116"/>
  <c r="D51" i="116"/>
  <c r="D56" i="116"/>
  <c r="D67" i="116"/>
  <c r="D71" i="116"/>
  <c r="D70" i="116" s="1"/>
  <c r="D91" i="116"/>
  <c r="C91" i="116" s="1"/>
  <c r="D126" i="116"/>
  <c r="C49" i="116"/>
  <c r="C48" i="116" s="1"/>
  <c r="C52" i="116"/>
  <c r="C51" i="116" s="1"/>
  <c r="C54" i="116"/>
  <c r="C50" i="116"/>
  <c r="C57" i="116"/>
  <c r="C58" i="116"/>
  <c r="C60" i="116"/>
  <c r="C61" i="116"/>
  <c r="C62" i="116"/>
  <c r="C59" i="116"/>
  <c r="C63" i="116"/>
  <c r="C64" i="116"/>
  <c r="C65" i="116"/>
  <c r="C66" i="116"/>
  <c r="C68" i="116"/>
  <c r="C67" i="116" s="1"/>
  <c r="C69" i="116"/>
  <c r="E71" i="116"/>
  <c r="C76" i="116"/>
  <c r="C74" i="116" s="1"/>
  <c r="C79" i="116"/>
  <c r="C80" i="116"/>
  <c r="C81" i="116"/>
  <c r="C82" i="116"/>
  <c r="C84" i="116"/>
  <c r="C83" i="116" s="1"/>
  <c r="E47" i="116"/>
  <c r="E74" i="116"/>
  <c r="E78" i="116"/>
  <c r="E83" i="116"/>
  <c r="C72" i="116"/>
  <c r="C73" i="116"/>
  <c r="E86" i="116"/>
  <c r="C86" i="116" s="1"/>
  <c r="C85" i="116" s="1"/>
  <c r="E85" i="116"/>
  <c r="F85" i="116"/>
  <c r="F88" i="116" s="1"/>
  <c r="F86" i="116"/>
  <c r="C87" i="116"/>
  <c r="E96" i="116"/>
  <c r="E126" i="116"/>
  <c r="F96" i="116"/>
  <c r="F126" i="116"/>
  <c r="C92" i="116"/>
  <c r="C93" i="116"/>
  <c r="C94" i="116"/>
  <c r="C95" i="116"/>
  <c r="C97" i="116"/>
  <c r="C98" i="116"/>
  <c r="C99" i="116"/>
  <c r="C100" i="116"/>
  <c r="C101" i="116"/>
  <c r="C102" i="116"/>
  <c r="C103" i="116"/>
  <c r="C104" i="116"/>
  <c r="C105" i="116"/>
  <c r="C106" i="116"/>
  <c r="C107" i="116"/>
  <c r="C108" i="116"/>
  <c r="C109" i="116"/>
  <c r="C110" i="116"/>
  <c r="C111" i="116"/>
  <c r="C112" i="116"/>
  <c r="C113" i="116"/>
  <c r="C114" i="116"/>
  <c r="C116" i="116"/>
  <c r="C117" i="116"/>
  <c r="C118" i="116"/>
  <c r="C119" i="116"/>
  <c r="C120" i="116"/>
  <c r="C121" i="116"/>
  <c r="C122" i="116"/>
  <c r="C124" i="116"/>
  <c r="C125" i="116"/>
  <c r="C127" i="116"/>
  <c r="C128" i="116"/>
  <c r="C129" i="116"/>
  <c r="C130" i="116"/>
  <c r="C131" i="116"/>
  <c r="H137" i="116"/>
  <c r="D146" i="116" s="1"/>
  <c r="I137" i="116"/>
  <c r="E146" i="116" s="1"/>
  <c r="J137" i="116"/>
  <c r="F146" i="116" s="1"/>
  <c r="C145" i="116"/>
  <c r="D145" i="116"/>
  <c r="E145" i="116"/>
  <c r="F145" i="116"/>
  <c r="F145" i="115"/>
  <c r="E145" i="115"/>
  <c r="D145" i="115"/>
  <c r="C145" i="115"/>
  <c r="J137" i="115"/>
  <c r="F146" i="115" s="1"/>
  <c r="I137" i="115"/>
  <c r="E146" i="115" s="1"/>
  <c r="H137" i="115"/>
  <c r="D146" i="115" s="1"/>
  <c r="E132" i="115"/>
  <c r="C131" i="115"/>
  <c r="C130" i="115"/>
  <c r="C129" i="115"/>
  <c r="C128" i="115"/>
  <c r="C127" i="115"/>
  <c r="F126" i="115"/>
  <c r="E126" i="115"/>
  <c r="D126" i="115"/>
  <c r="C125" i="115"/>
  <c r="C124" i="115"/>
  <c r="C122" i="115"/>
  <c r="C121" i="115"/>
  <c r="C120" i="115"/>
  <c r="C119" i="115"/>
  <c r="C118" i="115"/>
  <c r="C117" i="115"/>
  <c r="C116" i="115"/>
  <c r="C114" i="115"/>
  <c r="C113" i="115"/>
  <c r="C112" i="115"/>
  <c r="C111" i="115"/>
  <c r="C110" i="115"/>
  <c r="C109" i="115"/>
  <c r="C108" i="115"/>
  <c r="C107" i="115"/>
  <c r="C106" i="115"/>
  <c r="C105" i="115"/>
  <c r="C104" i="115"/>
  <c r="C103" i="115"/>
  <c r="C102" i="115"/>
  <c r="C101" i="115"/>
  <c r="C100" i="115"/>
  <c r="C99" i="115"/>
  <c r="C98" i="115"/>
  <c r="C97" i="115"/>
  <c r="F96" i="115"/>
  <c r="E96" i="115"/>
  <c r="D96" i="115"/>
  <c r="C95" i="115"/>
  <c r="C94" i="115"/>
  <c r="C93" i="115"/>
  <c r="C92" i="115"/>
  <c r="D91" i="115"/>
  <c r="C87" i="115"/>
  <c r="F86" i="115"/>
  <c r="E86" i="115"/>
  <c r="F85" i="115"/>
  <c r="E85" i="115"/>
  <c r="C84" i="115"/>
  <c r="E83" i="115"/>
  <c r="C82" i="115"/>
  <c r="C81" i="115"/>
  <c r="C80" i="115"/>
  <c r="C79" i="115"/>
  <c r="E78" i="115"/>
  <c r="C76" i="115"/>
  <c r="E74" i="115"/>
  <c r="C73" i="115"/>
  <c r="C72" i="115"/>
  <c r="E71" i="115"/>
  <c r="D71" i="115"/>
  <c r="C69" i="115"/>
  <c r="C68" i="115"/>
  <c r="D67" i="115"/>
  <c r="C66" i="115"/>
  <c r="C65" i="115"/>
  <c r="C64" i="115"/>
  <c r="C63" i="115"/>
  <c r="C62" i="115"/>
  <c r="C61" i="115"/>
  <c r="C60" i="115"/>
  <c r="C59" i="115"/>
  <c r="C58" i="115"/>
  <c r="C57" i="115"/>
  <c r="D56" i="115"/>
  <c r="C54" i="115"/>
  <c r="C52" i="115"/>
  <c r="D51" i="115"/>
  <c r="C50" i="115"/>
  <c r="C49" i="115"/>
  <c r="D48" i="115"/>
  <c r="E47" i="115"/>
  <c r="C45" i="115"/>
  <c r="C44" i="115"/>
  <c r="C43" i="115"/>
  <c r="E42" i="115"/>
  <c r="C40" i="115"/>
  <c r="D39" i="115"/>
  <c r="C38" i="115"/>
  <c r="D37" i="115"/>
  <c r="C35" i="115"/>
  <c r="C34" i="115"/>
  <c r="C33" i="115"/>
  <c r="D32" i="115"/>
  <c r="C29" i="115"/>
  <c r="C28" i="115"/>
  <c r="C27" i="115"/>
  <c r="C26" i="115"/>
  <c r="C25" i="115"/>
  <c r="C24" i="115"/>
  <c r="D23" i="115"/>
  <c r="C20" i="115"/>
  <c r="C19" i="115"/>
  <c r="C18" i="115"/>
  <c r="C17" i="115"/>
  <c r="H137" i="112"/>
  <c r="D146" i="112" s="1"/>
  <c r="E145" i="112"/>
  <c r="F145" i="112"/>
  <c r="J137" i="112"/>
  <c r="F146" i="112" s="1"/>
  <c r="I137" i="112"/>
  <c r="E146" i="112" s="1"/>
  <c r="D145" i="112"/>
  <c r="C145" i="112"/>
  <c r="D70" i="123"/>
  <c r="D96" i="124"/>
  <c r="C110" i="124"/>
  <c r="D70" i="131"/>
  <c r="D126" i="135"/>
  <c r="C128" i="135"/>
  <c r="C91" i="130" l="1"/>
  <c r="C91" i="115"/>
  <c r="D55" i="122"/>
  <c r="E89" i="119"/>
  <c r="C86" i="115"/>
  <c r="C74" i="115"/>
  <c r="C51" i="115"/>
  <c r="C48" i="115"/>
  <c r="D15" i="115"/>
  <c r="C37" i="115"/>
  <c r="C39" i="115"/>
  <c r="C67" i="115"/>
  <c r="E41" i="115"/>
  <c r="C83" i="115"/>
  <c r="C91" i="135"/>
  <c r="C71" i="120"/>
  <c r="C70" i="120" s="1"/>
  <c r="C71" i="121"/>
  <c r="C70" i="121" s="1"/>
  <c r="D70" i="121"/>
  <c r="C126" i="137"/>
  <c r="D90" i="138"/>
  <c r="D89" i="138" s="1"/>
  <c r="E70" i="116"/>
  <c r="F90" i="138"/>
  <c r="F89" i="138" s="1"/>
  <c r="F135" i="138" s="1"/>
  <c r="D55" i="119"/>
  <c r="D47" i="133"/>
  <c r="C47" i="126"/>
  <c r="C126" i="123"/>
  <c r="C16" i="119"/>
  <c r="C126" i="124"/>
  <c r="D31" i="125"/>
  <c r="D14" i="125" s="1"/>
  <c r="F90" i="137"/>
  <c r="F89" i="137" s="1"/>
  <c r="F135" i="137" s="1"/>
  <c r="D47" i="138"/>
  <c r="C16" i="116"/>
  <c r="E90" i="120"/>
  <c r="E89" i="120" s="1"/>
  <c r="D47" i="123"/>
  <c r="D55" i="126"/>
  <c r="C16" i="117"/>
  <c r="E70" i="125"/>
  <c r="C42" i="138"/>
  <c r="C41" i="138" s="1"/>
  <c r="E77" i="116"/>
  <c r="C56" i="138"/>
  <c r="C55" i="138" s="1"/>
  <c r="C16" i="138"/>
  <c r="D31" i="116"/>
  <c r="D14" i="116" s="1"/>
  <c r="C32" i="119"/>
  <c r="E77" i="122"/>
  <c r="C16" i="123"/>
  <c r="D55" i="133"/>
  <c r="E90" i="137"/>
  <c r="E89" i="137" s="1"/>
  <c r="E77" i="138"/>
  <c r="C78" i="120"/>
  <c r="C77" i="120" s="1"/>
  <c r="C16" i="130"/>
  <c r="C96" i="121"/>
  <c r="C16" i="121"/>
  <c r="C126" i="117"/>
  <c r="E70" i="117"/>
  <c r="C126" i="138"/>
  <c r="F90" i="135"/>
  <c r="C32" i="117"/>
  <c r="C31" i="117" s="1"/>
  <c r="C71" i="119"/>
  <c r="C70" i="119" s="1"/>
  <c r="C16" i="120"/>
  <c r="C16" i="126"/>
  <c r="C16" i="131"/>
  <c r="D31" i="131"/>
  <c r="D14" i="131" s="1"/>
  <c r="C16" i="133"/>
  <c r="D47" i="135"/>
  <c r="C16" i="122"/>
  <c r="C71" i="123"/>
  <c r="C70" i="123" s="1"/>
  <c r="F88" i="135"/>
  <c r="C16" i="137"/>
  <c r="C126" i="135"/>
  <c r="D90" i="122"/>
  <c r="D89" i="122" s="1"/>
  <c r="D47" i="122"/>
  <c r="C71" i="122"/>
  <c r="C70" i="122" s="1"/>
  <c r="E77" i="131"/>
  <c r="C16" i="135"/>
  <c r="C16" i="136"/>
  <c r="D31" i="119"/>
  <c r="D14" i="119" s="1"/>
  <c r="C96" i="126"/>
  <c r="C16" i="124"/>
  <c r="C16" i="125"/>
  <c r="C32" i="130"/>
  <c r="C31" i="130" s="1"/>
  <c r="C32" i="131"/>
  <c r="C31" i="131" s="1"/>
  <c r="D47" i="124"/>
  <c r="C71" i="124"/>
  <c r="C70" i="124" s="1"/>
  <c r="C16" i="134"/>
  <c r="C71" i="137"/>
  <c r="C70" i="137" s="1"/>
  <c r="E70" i="136"/>
  <c r="C16" i="132"/>
  <c r="C74" i="132"/>
  <c r="C67" i="132"/>
  <c r="C37" i="132"/>
  <c r="C83" i="132"/>
  <c r="E41" i="132"/>
  <c r="D15" i="132"/>
  <c r="C39" i="132"/>
  <c r="C51" i="132"/>
  <c r="C86" i="132"/>
  <c r="C91" i="132"/>
  <c r="F88" i="132"/>
  <c r="D70" i="132"/>
  <c r="C48" i="132"/>
  <c r="C16" i="115"/>
  <c r="D55" i="135"/>
  <c r="F90" i="133"/>
  <c r="F89" i="133" s="1"/>
  <c r="F135" i="133" s="1"/>
  <c r="F90" i="130"/>
  <c r="F89" i="130" s="1"/>
  <c r="F135" i="130" s="1"/>
  <c r="C126" i="120"/>
  <c r="C42" i="136"/>
  <c r="C41" i="136" s="1"/>
  <c r="C56" i="132"/>
  <c r="C23" i="132"/>
  <c r="C47" i="134"/>
  <c r="D47" i="134"/>
  <c r="E70" i="115"/>
  <c r="D47" i="137"/>
  <c r="E70" i="137"/>
  <c r="D31" i="136"/>
  <c r="D14" i="136" s="1"/>
  <c r="C23" i="136"/>
  <c r="D31" i="134"/>
  <c r="D14" i="134" s="1"/>
  <c r="C71" i="134"/>
  <c r="C70" i="134" s="1"/>
  <c r="E70" i="134"/>
  <c r="C78" i="133"/>
  <c r="C77" i="133" s="1"/>
  <c r="C47" i="133"/>
  <c r="C32" i="133"/>
  <c r="C31" i="133" s="1"/>
  <c r="D31" i="133"/>
  <c r="D14" i="133" s="1"/>
  <c r="E77" i="133"/>
  <c r="C42" i="133"/>
  <c r="C41" i="133" s="1"/>
  <c r="E70" i="133"/>
  <c r="D55" i="132"/>
  <c r="C78" i="132"/>
  <c r="C56" i="131"/>
  <c r="C55" i="131" s="1"/>
  <c r="C47" i="131"/>
  <c r="D31" i="130"/>
  <c r="D14" i="130" s="1"/>
  <c r="E77" i="126"/>
  <c r="E77" i="125"/>
  <c r="E70" i="124"/>
  <c r="D31" i="122"/>
  <c r="D14" i="122" s="1"/>
  <c r="D31" i="121"/>
  <c r="D14" i="121" s="1"/>
  <c r="C32" i="121"/>
  <c r="C31" i="121" s="1"/>
  <c r="C71" i="116"/>
  <c r="C70" i="116" s="1"/>
  <c r="C71" i="117"/>
  <c r="C70" i="117" s="1"/>
  <c r="D55" i="115"/>
  <c r="F90" i="134"/>
  <c r="F89" i="134" s="1"/>
  <c r="F135" i="134" s="1"/>
  <c r="C126" i="134"/>
  <c r="C126" i="131"/>
  <c r="E90" i="131"/>
  <c r="E89" i="131" s="1"/>
  <c r="D90" i="131"/>
  <c r="D89" i="131" s="1"/>
  <c r="C42" i="130"/>
  <c r="C41" i="130" s="1"/>
  <c r="D55" i="130"/>
  <c r="C56" i="130"/>
  <c r="C55" i="130" s="1"/>
  <c r="C47" i="130"/>
  <c r="C71" i="130"/>
  <c r="C70" i="130" s="1"/>
  <c r="F90" i="126"/>
  <c r="F89" i="126" s="1"/>
  <c r="F135" i="126" s="1"/>
  <c r="C96" i="125"/>
  <c r="C126" i="125"/>
  <c r="D90" i="124"/>
  <c r="D89" i="124" s="1"/>
  <c r="E90" i="123"/>
  <c r="D90" i="123"/>
  <c r="F90" i="123"/>
  <c r="F89" i="123" s="1"/>
  <c r="F135" i="123" s="1"/>
  <c r="F90" i="122"/>
  <c r="F89" i="122" s="1"/>
  <c r="F135" i="122" s="1"/>
  <c r="E77" i="121"/>
  <c r="D47" i="121"/>
  <c r="E90" i="121"/>
  <c r="C126" i="121"/>
  <c r="C96" i="116"/>
  <c r="F90" i="116"/>
  <c r="F89" i="116" s="1"/>
  <c r="F135" i="116" s="1"/>
  <c r="E90" i="116"/>
  <c r="E89" i="116" s="1"/>
  <c r="E77" i="119"/>
  <c r="C23" i="121"/>
  <c r="E90" i="122"/>
  <c r="C90" i="122" s="1"/>
  <c r="C78" i="125"/>
  <c r="C77" i="125" s="1"/>
  <c r="E77" i="130"/>
  <c r="E89" i="134"/>
  <c r="C96" i="138"/>
  <c r="C78" i="138"/>
  <c r="C77" i="138" s="1"/>
  <c r="C42" i="117"/>
  <c r="C41" i="117" s="1"/>
  <c r="C96" i="123"/>
  <c r="C71" i="132"/>
  <c r="C71" i="125"/>
  <c r="C70" i="125" s="1"/>
  <c r="E90" i="117"/>
  <c r="E89" i="117" s="1"/>
  <c r="C42" i="120"/>
  <c r="C41" i="120" s="1"/>
  <c r="C23" i="122"/>
  <c r="E90" i="124"/>
  <c r="E89" i="124" s="1"/>
  <c r="C78" i="124"/>
  <c r="C77" i="124" s="1"/>
  <c r="D31" i="124"/>
  <c r="D14" i="124" s="1"/>
  <c r="C56" i="126"/>
  <c r="C55" i="126" s="1"/>
  <c r="C78" i="130"/>
  <c r="C77" i="130" s="1"/>
  <c r="D47" i="131"/>
  <c r="E70" i="130"/>
  <c r="D55" i="134"/>
  <c r="C47" i="136"/>
  <c r="F90" i="136"/>
  <c r="F89" i="136" s="1"/>
  <c r="F135" i="136" s="1"/>
  <c r="D47" i="115"/>
  <c r="E70" i="122"/>
  <c r="C47" i="124"/>
  <c r="C42" i="134"/>
  <c r="C41" i="134" s="1"/>
  <c r="C126" i="133"/>
  <c r="D90" i="135"/>
  <c r="C42" i="137"/>
  <c r="C41" i="137" s="1"/>
  <c r="C71" i="136"/>
  <c r="C70" i="136" s="1"/>
  <c r="E77" i="117"/>
  <c r="E46" i="117" s="1"/>
  <c r="E88" i="117" s="1"/>
  <c r="D90" i="136"/>
  <c r="D89" i="136" s="1"/>
  <c r="C78" i="115"/>
  <c r="F90" i="115"/>
  <c r="E77" i="120"/>
  <c r="E77" i="123"/>
  <c r="C78" i="135"/>
  <c r="C77" i="135" s="1"/>
  <c r="C47" i="122"/>
  <c r="C47" i="125"/>
  <c r="C126" i="130"/>
  <c r="D90" i="133"/>
  <c r="D89" i="133" s="1"/>
  <c r="D55" i="137"/>
  <c r="D47" i="136"/>
  <c r="C96" i="124"/>
  <c r="D31" i="115"/>
  <c r="C56" i="122"/>
  <c r="C55" i="122" s="1"/>
  <c r="C42" i="125"/>
  <c r="C41" i="125" s="1"/>
  <c r="C32" i="125"/>
  <c r="C31" i="125" s="1"/>
  <c r="C32" i="132"/>
  <c r="C56" i="125"/>
  <c r="C55" i="125" s="1"/>
  <c r="E70" i="131"/>
  <c r="C126" i="132"/>
  <c r="C56" i="134"/>
  <c r="C55" i="134" s="1"/>
  <c r="C47" i="138"/>
  <c r="D31" i="138"/>
  <c r="D14" i="138" s="1"/>
  <c r="C126" i="136"/>
  <c r="C32" i="120"/>
  <c r="C23" i="120"/>
  <c r="F90" i="120"/>
  <c r="F89" i="120" s="1"/>
  <c r="F135" i="120" s="1"/>
  <c r="F88" i="115"/>
  <c r="C126" i="115"/>
  <c r="E90" i="115"/>
  <c r="C32" i="115"/>
  <c r="C42" i="115"/>
  <c r="C71" i="115"/>
  <c r="D70" i="115"/>
  <c r="C42" i="116"/>
  <c r="C41" i="116" s="1"/>
  <c r="D31" i="123"/>
  <c r="D14" i="123" s="1"/>
  <c r="D31" i="135"/>
  <c r="D14" i="135" s="1"/>
  <c r="E90" i="138"/>
  <c r="E89" i="138" s="1"/>
  <c r="C71" i="131"/>
  <c r="C70" i="131" s="1"/>
  <c r="D90" i="116"/>
  <c r="C23" i="119"/>
  <c r="C47" i="120"/>
  <c r="C78" i="123"/>
  <c r="C77" i="123" s="1"/>
  <c r="C23" i="123"/>
  <c r="F90" i="124"/>
  <c r="F89" i="124" s="1"/>
  <c r="F135" i="124" s="1"/>
  <c r="D31" i="126"/>
  <c r="D14" i="126" s="1"/>
  <c r="C96" i="117"/>
  <c r="D47" i="120"/>
  <c r="C23" i="130"/>
  <c r="D90" i="121"/>
  <c r="C23" i="115"/>
  <c r="C56" i="121"/>
  <c r="C55" i="121" s="1"/>
  <c r="C42" i="121"/>
  <c r="C41" i="121" s="1"/>
  <c r="D55" i="123"/>
  <c r="C126" i="126"/>
  <c r="C96" i="135"/>
  <c r="C23" i="137"/>
  <c r="D70" i="133"/>
  <c r="C71" i="133"/>
  <c r="C70" i="133" s="1"/>
  <c r="E90" i="126"/>
  <c r="E89" i="126" s="1"/>
  <c r="C56" i="116"/>
  <c r="C55" i="116" s="1"/>
  <c r="E70" i="123"/>
  <c r="C23" i="124"/>
  <c r="C42" i="131"/>
  <c r="C41" i="131" s="1"/>
  <c r="C56" i="137"/>
  <c r="C55" i="137" s="1"/>
  <c r="D90" i="115"/>
  <c r="C96" i="115"/>
  <c r="E77" i="115"/>
  <c r="D90" i="120"/>
  <c r="C91" i="134"/>
  <c r="D90" i="134"/>
  <c r="C90" i="134" s="1"/>
  <c r="C32" i="116"/>
  <c r="C31" i="116" s="1"/>
  <c r="C42" i="119"/>
  <c r="C41" i="119" s="1"/>
  <c r="C56" i="120"/>
  <c r="C55" i="120" s="1"/>
  <c r="C32" i="122"/>
  <c r="C31" i="122" s="1"/>
  <c r="C56" i="124"/>
  <c r="C55" i="124" s="1"/>
  <c r="C32" i="124"/>
  <c r="C31" i="124" s="1"/>
  <c r="E41" i="116"/>
  <c r="E14" i="116" s="1"/>
  <c r="C32" i="126"/>
  <c r="C31" i="126" s="1"/>
  <c r="C23" i="126"/>
  <c r="E90" i="130"/>
  <c r="E89" i="130" s="1"/>
  <c r="C96" i="130"/>
  <c r="C96" i="132"/>
  <c r="E90" i="132"/>
  <c r="E90" i="133"/>
  <c r="C96" i="137"/>
  <c r="D90" i="137"/>
  <c r="C47" i="116"/>
  <c r="D47" i="116"/>
  <c r="C78" i="117"/>
  <c r="C77" i="117" s="1"/>
  <c r="C56" i="119"/>
  <c r="C55" i="119" s="1"/>
  <c r="C96" i="120"/>
  <c r="D55" i="121"/>
  <c r="C78" i="121"/>
  <c r="C77" i="121" s="1"/>
  <c r="D90" i="125"/>
  <c r="D55" i="131"/>
  <c r="C42" i="132"/>
  <c r="C56" i="135"/>
  <c r="C55" i="135" s="1"/>
  <c r="C47" i="135"/>
  <c r="C23" i="135"/>
  <c r="C78" i="137"/>
  <c r="C77" i="137" s="1"/>
  <c r="D31" i="117"/>
  <c r="D14" i="117" s="1"/>
  <c r="C78" i="119"/>
  <c r="C77" i="119" s="1"/>
  <c r="C126" i="122"/>
  <c r="E77" i="124"/>
  <c r="C42" i="126"/>
  <c r="C41" i="126" s="1"/>
  <c r="C78" i="131"/>
  <c r="C77" i="131" s="1"/>
  <c r="C23" i="131"/>
  <c r="D47" i="132"/>
  <c r="E70" i="132"/>
  <c r="C23" i="133"/>
  <c r="E77" i="134"/>
  <c r="C96" i="133"/>
  <c r="E77" i="135"/>
  <c r="D55" i="138"/>
  <c r="E90" i="136"/>
  <c r="C78" i="116"/>
  <c r="C77" i="116" s="1"/>
  <c r="D47" i="117"/>
  <c r="F90" i="121"/>
  <c r="F89" i="121" s="1"/>
  <c r="F135" i="121" s="1"/>
  <c r="C47" i="121"/>
  <c r="C42" i="123"/>
  <c r="C41" i="123" s="1"/>
  <c r="C32" i="123"/>
  <c r="C31" i="123" s="1"/>
  <c r="C23" i="125"/>
  <c r="D90" i="132"/>
  <c r="C56" i="133"/>
  <c r="C55" i="133" s="1"/>
  <c r="E70" i="138"/>
  <c r="C78" i="136"/>
  <c r="C77" i="136" s="1"/>
  <c r="E77" i="137"/>
  <c r="C56" i="115"/>
  <c r="E70" i="121"/>
  <c r="C78" i="122"/>
  <c r="C77" i="122" s="1"/>
  <c r="C32" i="137"/>
  <c r="C31" i="137" s="1"/>
  <c r="D31" i="137"/>
  <c r="D14" i="137" s="1"/>
  <c r="C47" i="137"/>
  <c r="C23" i="117"/>
  <c r="D55" i="124"/>
  <c r="C42" i="124"/>
  <c r="C41" i="124" s="1"/>
  <c r="E90" i="125"/>
  <c r="E89" i="125" s="1"/>
  <c r="D90" i="130"/>
  <c r="D47" i="130"/>
  <c r="C23" i="134"/>
  <c r="D55" i="136"/>
  <c r="E77" i="136"/>
  <c r="C42" i="135"/>
  <c r="C41" i="135" s="1"/>
  <c r="F90" i="119"/>
  <c r="F89" i="119" s="1"/>
  <c r="F135" i="119" s="1"/>
  <c r="D47" i="119"/>
  <c r="E70" i="119"/>
  <c r="D55" i="117"/>
  <c r="F90" i="117"/>
  <c r="F89" i="117" s="1"/>
  <c r="F135" i="117" s="1"/>
  <c r="D47" i="125"/>
  <c r="F90" i="125"/>
  <c r="F89" i="125" s="1"/>
  <c r="F135" i="125" s="1"/>
  <c r="D90" i="126"/>
  <c r="C91" i="126"/>
  <c r="D55" i="120"/>
  <c r="C47" i="117"/>
  <c r="C56" i="136"/>
  <c r="C55" i="136" s="1"/>
  <c r="C47" i="119"/>
  <c r="C31" i="119"/>
  <c r="C56" i="123"/>
  <c r="C55" i="123" s="1"/>
  <c r="C71" i="126"/>
  <c r="C70" i="126" s="1"/>
  <c r="E70" i="126"/>
  <c r="C71" i="135"/>
  <c r="C70" i="135" s="1"/>
  <c r="E70" i="135"/>
  <c r="D70" i="138"/>
  <c r="C71" i="138"/>
  <c r="C70" i="138" s="1"/>
  <c r="C56" i="117"/>
  <c r="C55" i="117" s="1"/>
  <c r="C37" i="120"/>
  <c r="D55" i="125"/>
  <c r="C96" i="131"/>
  <c r="C126" i="119"/>
  <c r="D90" i="119"/>
  <c r="C78" i="126"/>
  <c r="C77" i="126" s="1"/>
  <c r="D90" i="117"/>
  <c r="D55" i="116"/>
  <c r="C23" i="116"/>
  <c r="C15" i="116" s="1"/>
  <c r="C96" i="119"/>
  <c r="C42" i="122"/>
  <c r="C41" i="122" s="1"/>
  <c r="D47" i="126"/>
  <c r="F90" i="132"/>
  <c r="E77" i="132"/>
  <c r="D31" i="132"/>
  <c r="C78" i="134"/>
  <c r="C77" i="134" s="1"/>
  <c r="E90" i="135"/>
  <c r="C23" i="138"/>
  <c r="C32" i="136"/>
  <c r="C31" i="136" s="1"/>
  <c r="C96" i="122"/>
  <c r="F90" i="131"/>
  <c r="F89" i="131" s="1"/>
  <c r="F135" i="131" s="1"/>
  <c r="C32" i="138"/>
  <c r="C31" i="138" s="1"/>
  <c r="C47" i="123"/>
  <c r="C126" i="116"/>
  <c r="E70" i="120"/>
  <c r="D31" i="120"/>
  <c r="D14" i="120" s="1"/>
  <c r="C32" i="134"/>
  <c r="C31" i="134" s="1"/>
  <c r="C32" i="135"/>
  <c r="C31" i="135" s="1"/>
  <c r="D46" i="131" l="1"/>
  <c r="D88" i="131" s="1"/>
  <c r="D135" i="131" s="1"/>
  <c r="D89" i="130"/>
  <c r="D46" i="122"/>
  <c r="D88" i="122" s="1"/>
  <c r="D135" i="122" s="1"/>
  <c r="F89" i="115"/>
  <c r="D89" i="115"/>
  <c r="E89" i="115"/>
  <c r="C47" i="115"/>
  <c r="E46" i="137"/>
  <c r="E88" i="137" s="1"/>
  <c r="E135" i="137" s="1"/>
  <c r="C15" i="121"/>
  <c r="C14" i="121" s="1"/>
  <c r="E46" i="125"/>
  <c r="E88" i="125" s="1"/>
  <c r="D14" i="115"/>
  <c r="C70" i="115"/>
  <c r="C85" i="115"/>
  <c r="E14" i="115"/>
  <c r="C41" i="115"/>
  <c r="C31" i="115"/>
  <c r="D46" i="124"/>
  <c r="D88" i="124" s="1"/>
  <c r="D135" i="124" s="1"/>
  <c r="C55" i="115"/>
  <c r="C77" i="115"/>
  <c r="D46" i="117"/>
  <c r="D88" i="117" s="1"/>
  <c r="D89" i="135"/>
  <c r="F89" i="135"/>
  <c r="D46" i="119"/>
  <c r="D88" i="119" s="1"/>
  <c r="C15" i="117"/>
  <c r="C14" i="117" s="1"/>
  <c r="C90" i="138"/>
  <c r="E46" i="122"/>
  <c r="E88" i="122" s="1"/>
  <c r="C15" i="130"/>
  <c r="C14" i="130" s="1"/>
  <c r="D46" i="115"/>
  <c r="D46" i="133"/>
  <c r="D88" i="133" s="1"/>
  <c r="D135" i="133" s="1"/>
  <c r="E46" i="120"/>
  <c r="E88" i="120" s="1"/>
  <c r="E135" i="120" s="1"/>
  <c r="C46" i="138"/>
  <c r="D46" i="136"/>
  <c r="D88" i="136" s="1"/>
  <c r="D135" i="136" s="1"/>
  <c r="D46" i="137"/>
  <c r="D88" i="137" s="1"/>
  <c r="E46" i="124"/>
  <c r="E88" i="124" s="1"/>
  <c r="E135" i="124" s="1"/>
  <c r="E46" i="116"/>
  <c r="E88" i="116" s="1"/>
  <c r="E135" i="116" s="1"/>
  <c r="E46" i="126"/>
  <c r="E88" i="126" s="1"/>
  <c r="E135" i="126" s="1"/>
  <c r="E89" i="123"/>
  <c r="C90" i="123"/>
  <c r="C90" i="120"/>
  <c r="C31" i="120"/>
  <c r="C15" i="119"/>
  <c r="C14" i="119" s="1"/>
  <c r="E135" i="117"/>
  <c r="D46" i="123"/>
  <c r="D88" i="123" s="1"/>
  <c r="E46" i="131"/>
  <c r="E88" i="131" s="1"/>
  <c r="E135" i="131" s="1"/>
  <c r="C46" i="116"/>
  <c r="E46" i="115"/>
  <c r="C90" i="137"/>
  <c r="C15" i="138"/>
  <c r="C14" i="138" s="1"/>
  <c r="E46" i="138"/>
  <c r="E88" i="138" s="1"/>
  <c r="E135" i="138" s="1"/>
  <c r="D46" i="135"/>
  <c r="D88" i="135" s="1"/>
  <c r="D46" i="126"/>
  <c r="D88" i="126" s="1"/>
  <c r="D46" i="116"/>
  <c r="D89" i="120"/>
  <c r="C89" i="120" s="1"/>
  <c r="E89" i="122"/>
  <c r="C89" i="122" s="1"/>
  <c r="C47" i="132"/>
  <c r="E46" i="121"/>
  <c r="E88" i="121" s="1"/>
  <c r="E135" i="121" s="1"/>
  <c r="C15" i="123"/>
  <c r="C14" i="123" s="1"/>
  <c r="E46" i="130"/>
  <c r="E88" i="130" s="1"/>
  <c r="E135" i="130" s="1"/>
  <c r="C14" i="116"/>
  <c r="C46" i="131"/>
  <c r="C15" i="137"/>
  <c r="C14" i="137" s="1"/>
  <c r="C15" i="122"/>
  <c r="C14" i="122" s="1"/>
  <c r="C15" i="120"/>
  <c r="C15" i="125"/>
  <c r="C14" i="125" s="1"/>
  <c r="C15" i="136"/>
  <c r="C14" i="136" s="1"/>
  <c r="C31" i="132"/>
  <c r="C15" i="132"/>
  <c r="C15" i="124"/>
  <c r="C14" i="124" s="1"/>
  <c r="C15" i="135"/>
  <c r="C14" i="135" s="1"/>
  <c r="C15" i="131"/>
  <c r="C14" i="131" s="1"/>
  <c r="E46" i="136"/>
  <c r="E88" i="136" s="1"/>
  <c r="E46" i="119"/>
  <c r="E88" i="119" s="1"/>
  <c r="E135" i="119" s="1"/>
  <c r="C15" i="134"/>
  <c r="C14" i="134" s="1"/>
  <c r="C15" i="126"/>
  <c r="C14" i="126" s="1"/>
  <c r="E46" i="123"/>
  <c r="E88" i="123" s="1"/>
  <c r="C70" i="132"/>
  <c r="E46" i="133"/>
  <c r="E88" i="133" s="1"/>
  <c r="C46" i="133"/>
  <c r="C46" i="124"/>
  <c r="C15" i="133"/>
  <c r="C14" i="133" s="1"/>
  <c r="D46" i="132"/>
  <c r="C41" i="132"/>
  <c r="F89" i="132"/>
  <c r="C55" i="132"/>
  <c r="C85" i="132"/>
  <c r="E14" i="132"/>
  <c r="D89" i="132"/>
  <c r="C77" i="132"/>
  <c r="E89" i="132"/>
  <c r="D14" i="132"/>
  <c r="C15" i="115"/>
  <c r="E46" i="132"/>
  <c r="D89" i="123"/>
  <c r="C90" i="136"/>
  <c r="D46" i="134"/>
  <c r="C46" i="134"/>
  <c r="E46" i="134"/>
  <c r="E88" i="134" s="1"/>
  <c r="E135" i="134" s="1"/>
  <c r="E46" i="135"/>
  <c r="E88" i="135" s="1"/>
  <c r="D46" i="130"/>
  <c r="D88" i="130" s="1"/>
  <c r="D135" i="130" s="1"/>
  <c r="D46" i="121"/>
  <c r="D88" i="121" s="1"/>
  <c r="F135" i="115"/>
  <c r="D89" i="134"/>
  <c r="C89" i="134" s="1"/>
  <c r="C89" i="131"/>
  <c r="C90" i="131"/>
  <c r="C46" i="130"/>
  <c r="E135" i="125"/>
  <c r="C89" i="124"/>
  <c r="C90" i="121"/>
  <c r="D89" i="121"/>
  <c r="C89" i="121" s="1"/>
  <c r="C46" i="135"/>
  <c r="C46" i="125"/>
  <c r="C90" i="115"/>
  <c r="C46" i="126"/>
  <c r="C90" i="124"/>
  <c r="C46" i="120"/>
  <c r="C89" i="138"/>
  <c r="C46" i="122"/>
  <c r="C90" i="130"/>
  <c r="C90" i="125"/>
  <c r="D89" i="125"/>
  <c r="C89" i="125" s="1"/>
  <c r="D46" i="138"/>
  <c r="D88" i="138" s="1"/>
  <c r="D135" i="138" s="1"/>
  <c r="C90" i="133"/>
  <c r="E89" i="133"/>
  <c r="C89" i="133" s="1"/>
  <c r="E89" i="136"/>
  <c r="C89" i="136" s="1"/>
  <c r="C46" i="119"/>
  <c r="C90" i="132"/>
  <c r="C46" i="121"/>
  <c r="C46" i="136"/>
  <c r="D89" i="137"/>
  <c r="C89" i="137" s="1"/>
  <c r="C46" i="137"/>
  <c r="C90" i="116"/>
  <c r="D89" i="116"/>
  <c r="C89" i="116" s="1"/>
  <c r="D46" i="120"/>
  <c r="D88" i="120" s="1"/>
  <c r="C89" i="130"/>
  <c r="C46" i="117"/>
  <c r="C90" i="126"/>
  <c r="D89" i="126"/>
  <c r="C89" i="126" s="1"/>
  <c r="C46" i="123"/>
  <c r="E89" i="135"/>
  <c r="C90" i="135"/>
  <c r="D46" i="125"/>
  <c r="D88" i="125" s="1"/>
  <c r="C90" i="119"/>
  <c r="D89" i="119"/>
  <c r="C89" i="119" s="1"/>
  <c r="D89" i="117"/>
  <c r="C89" i="117" s="1"/>
  <c r="C90" i="117"/>
  <c r="C89" i="115" l="1"/>
  <c r="C88" i="136"/>
  <c r="D135" i="135"/>
  <c r="E88" i="115"/>
  <c r="C88" i="138"/>
  <c r="C135" i="138" s="1"/>
  <c r="C46" i="115"/>
  <c r="D88" i="115"/>
  <c r="F135" i="135"/>
  <c r="C88" i="119"/>
  <c r="C135" i="119" s="1"/>
  <c r="C88" i="125"/>
  <c r="C135" i="125" s="1"/>
  <c r="C88" i="133"/>
  <c r="C135" i="133" s="1"/>
  <c r="C88" i="131"/>
  <c r="C135" i="131" s="1"/>
  <c r="C88" i="116"/>
  <c r="C135" i="116" s="1"/>
  <c r="E135" i="123"/>
  <c r="C88" i="124"/>
  <c r="C135" i="124" s="1"/>
  <c r="C88" i="126"/>
  <c r="C135" i="126" s="1"/>
  <c r="C88" i="123"/>
  <c r="C89" i="123"/>
  <c r="D135" i="123"/>
  <c r="E135" i="122"/>
  <c r="C88" i="121"/>
  <c r="C135" i="121" s="1"/>
  <c r="C14" i="120"/>
  <c r="C88" i="120" s="1"/>
  <c r="C135" i="120" s="1"/>
  <c r="C88" i="130"/>
  <c r="C135" i="130" s="1"/>
  <c r="D135" i="120"/>
  <c r="D135" i="125"/>
  <c r="C88" i="137"/>
  <c r="C135" i="137" s="1"/>
  <c r="D135" i="137"/>
  <c r="E135" i="136"/>
  <c r="D88" i="132"/>
  <c r="D135" i="132" s="1"/>
  <c r="E88" i="132"/>
  <c r="F135" i="132"/>
  <c r="C14" i="132"/>
  <c r="C89" i="132"/>
  <c r="C46" i="132"/>
  <c r="C14" i="115"/>
  <c r="C88" i="135"/>
  <c r="E135" i="135"/>
  <c r="D135" i="121"/>
  <c r="D88" i="134"/>
  <c r="D135" i="134" s="1"/>
  <c r="C88" i="134"/>
  <c r="C135" i="134" s="1"/>
  <c r="C88" i="122"/>
  <c r="C135" i="122" s="1"/>
  <c r="E135" i="133"/>
  <c r="C135" i="136"/>
  <c r="C88" i="117"/>
  <c r="C135" i="117" s="1"/>
  <c r="D135" i="119"/>
  <c r="D135" i="117"/>
  <c r="C89" i="135"/>
  <c r="D88" i="116"/>
  <c r="D135" i="116" s="1"/>
  <c r="D135" i="126"/>
  <c r="D135" i="115" l="1"/>
  <c r="C88" i="115"/>
  <c r="E135" i="115"/>
  <c r="C135" i="123"/>
  <c r="C88" i="132"/>
  <c r="C135" i="132" s="1"/>
  <c r="E135" i="132"/>
  <c r="C135" i="135"/>
  <c r="C135" i="115" l="1"/>
</calcChain>
</file>

<file path=xl/sharedStrings.xml><?xml version="1.0" encoding="utf-8"?>
<sst xmlns="http://schemas.openxmlformats.org/spreadsheetml/2006/main" count="3752" uniqueCount="224">
  <si>
    <t>Загальний фонд</t>
  </si>
  <si>
    <t>Спеціальний фонд</t>
  </si>
  <si>
    <t>Інші надходження</t>
  </si>
  <si>
    <t>Податкові надходження</t>
  </si>
  <si>
    <t>Неподаткові надходження</t>
  </si>
  <si>
    <t>Доходи від операцій з капіталом</t>
  </si>
  <si>
    <t>Податок на прибуток підприємств</t>
  </si>
  <si>
    <t xml:space="preserve">Код </t>
  </si>
  <si>
    <t>Найменування доходів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</si>
  <si>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</t>
  </si>
  <si>
    <t>21010000 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</si>
  <si>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</si>
  <si>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Додаток  1</t>
  </si>
  <si>
    <t xml:space="preserve">Інші надходження </t>
  </si>
  <si>
    <t xml:space="preserve">Надходження від орендної плати за користування цілісним майновим комплексом та іншим державним майном </t>
  </si>
  <si>
    <t xml:space="preserve">Інші джерела власних надходжень бюджетних установ </t>
  </si>
  <si>
    <t>Податок на прибуток підприємств та фінансових установ комунальної власності</t>
  </si>
  <si>
    <t>Плата за спеціальне використання рибних та інших водних ресурсів</t>
  </si>
  <si>
    <t>Плата за використання інших природних ресурсів</t>
  </si>
  <si>
    <t>Екологічний податок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</si>
  <si>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</si>
  <si>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</si>
  <si>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Інші податки та збори</t>
  </si>
  <si>
    <t>Надходження коштів від відшкодування втрат сільськогосподарського і лісогосподарського виробництва</t>
  </si>
  <si>
    <t>Плата за ліцензії та сертифікати, що сплачується ліцензіатами за місцем здійснення діяльності</t>
  </si>
  <si>
    <t>Адміністративні збори та платежі, доходи від некомерційної господарської діяльності</t>
  </si>
  <si>
    <t xml:space="preserve">Плата за послуги, що надаються бюджетними установами згідно з їх основною діяльністю </t>
  </si>
  <si>
    <t>Надходження бюджетних установ від додаткової (господарської) діяльності</t>
  </si>
  <si>
    <t>Надходження бюджетних установ від реалізації в установленому порядку майна (крім нерухомого майна)</t>
  </si>
  <si>
    <t xml:space="preserve">Податок на доходи фізичних осіб, що сплачується податковими агентами, із доходів платника податку у вигляді заробітної плати </t>
  </si>
  <si>
    <t xml:space="preserve"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</si>
  <si>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 </t>
  </si>
  <si>
    <t xml:space="preserve">Податок на доходи фізичних осіб, що сплачується фізичними особами за результатами річного декларування </t>
  </si>
  <si>
    <t>Плата за надання адміністративних послуг</t>
  </si>
  <si>
    <t>Рентна плата та плата за використання інших природних ресурсів</t>
  </si>
  <si>
    <t>Рентна плата за спеціальне використання води</t>
  </si>
  <si>
    <t>Рентна плата за спеціальне використання води (крім рентної плати за спеціальне використання води водних об'єктів місцевого значення)</t>
  </si>
  <si>
    <t>Рентна плата за спеціальне використання води для потреб гідроенергетики</t>
  </si>
  <si>
    <t>Надходження рентної плати за спеціальне використання води від підприємств житлово-комунального господарства</t>
  </si>
  <si>
    <t xml:space="preserve">Податок на прибуток підприємств, створених за участю іноземних інвесторів  </t>
  </si>
  <si>
    <t xml:space="preserve">Податок на прибуток іноземних юридичних осіб  </t>
  </si>
  <si>
    <t xml:space="preserve">Податок на прибуток страхових організацій, включаючи філіали аналогічних організацій, розташованих на території України  </t>
  </si>
  <si>
    <t xml:space="preserve">Податок на прибуток фінансових установ, включаючи філіали аналогічних організацій, розташованих на території України, за винятком страхових організацій  </t>
  </si>
  <si>
    <t>Податок та збір на доходи фізичних осіб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</si>
  <si>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</si>
  <si>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</si>
  <si>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</t>
  </si>
  <si>
    <t>Орендна плата за водні об’єкти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</si>
  <si>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Надходження від плати за послуги, що надаються бюджетними установами згідно із законодавством</t>
  </si>
  <si>
    <t>Плата за розміщення тимчасово вільних коштів місцевих бюджетів</t>
  </si>
  <si>
    <t xml:space="preserve">Офіційні трансферти </t>
  </si>
  <si>
    <t xml:space="preserve"> Від органів державного управління </t>
  </si>
  <si>
    <t>Базова дотація</t>
  </si>
  <si>
    <t>Додаткова дотація з державного бюджету на вирівнювання фінансової забезпеченості місцевих бюджетів 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</si>
  <si>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</si>
  <si>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</si>
  <si>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на підготовку робітничих кадрів з державного бюджету місцевим бюджетам</t>
  </si>
  <si>
    <t>Субвенція з державного бюджету місцевим бюджетам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</si>
  <si>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Субвенція з державного бюджету місцевим бюджетам на надання пільг з послуг зв'язку та інших передбачених законодавством пільг, в тому числі компенсації втрати частини доходів у зв'язку з відміною податку з власників транспортних засобів та відповідним збільшенням ставок акцизного податку з пального для фізичних осіб (крім пільг на одержання ліків, зубопротезування, оплату електроенергії, природного і скрапленого газу на побутові потреби, твердого та рідкого пічного побутового палива,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 рідких нечистот) та компенсацію за пільговий проїзд окремих категорій громадян</t>
  </si>
  <si>
    <t xml:space="preserve">Субвенція  з державного бюджету місцевим бюджетам на надання пільг  та житлових субсидій населенню на придбання твердого та рідкого пічного побутового палива і скрапленого газу </t>
  </si>
  <si>
    <t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t>
  </si>
  <si>
    <t>Субвенція з державного бюджету місцевим бюджетам на підтримку реформування системи охорони здоров'я (придбання медичного автотранспорту та обладнання для центрів первинної медичної (медико-санітарної) допомоги) у Вінницькій, Дніпропетровській, Донецькій областях та м. Києві</t>
  </si>
  <si>
    <t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t>
  </si>
  <si>
    <t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t>
  </si>
  <si>
    <t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 районних у містах Києві і Севастополі та районних у містах рад для здійснення заходів з виконання спільного із Світовим банком проекту "Вдосконалення системи соціальної допомоги"</t>
  </si>
  <si>
    <t xml:space="preserve"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 </t>
  </si>
  <si>
    <t>Субвенція з державного бюджету місцевим бюджетам на часткове відшкодування вартості лікарських засобів для лікування осіб з гіпертонічною хворобою</t>
  </si>
  <si>
    <t>41035600 </t>
  </si>
  <si>
    <t>Субвенція на проведення видатків місцевих бюджетів, що не враховуються при визначенні обсягу міжбюджетних трансфертів </t>
  </si>
  <si>
    <t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t>
  </si>
  <si>
    <t>Субвенція з державного бюджету місцевим бюджетам на забезпечення харчуванням (сніданками) учнів 5-11 класів загальноосвітніх навчальних закладів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</si>
  <si>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</si>
  <si>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придбання ангіографічного обладнання</t>
  </si>
  <si>
    <t>Субвенція з державного бюджету місцевим бюджетам на відшкодування вартості лікарських засобів для лікування окремих захворювань</t>
  </si>
  <si>
    <r>
      <t>42000000</t>
    </r>
    <r>
      <rPr>
        <sz val="12"/>
        <rFont val="Times New Roman"/>
        <family val="1"/>
        <charset val="204"/>
      </rPr>
      <t> </t>
    </r>
  </si>
  <si>
    <t xml:space="preserve">Від урядів зарубіжних країн та міжнародних організацій  </t>
  </si>
  <si>
    <t xml:space="preserve">Гранти (дарунки), що надійшли до бюджетів усіх рівнів  </t>
  </si>
  <si>
    <t>Разом доходів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</si>
  <si>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</si>
  <si>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</si>
  <si>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    М.Копачевський</t>
  </si>
  <si>
    <t xml:space="preserve">Директор Департаменту фінансів Вінницької ОДА                                                                                                               М.Копачевський                                                                                                             </t>
  </si>
  <si>
    <t>Субвенція з державного бюджету місцевим бюджетам на виплату допомоги сім'ям з дітьми, малозабезпеченим сім'ям,особам,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</si>
  <si>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r>
      <t>13000000</t>
    </r>
    <r>
      <rPr>
        <sz val="12"/>
        <rFont val="Times New Roman"/>
        <family val="1"/>
        <charset val="204"/>
      </rPr>
      <t> </t>
    </r>
  </si>
  <si>
    <t>Субвенція з державного бюджету місцевим бюджетам на реалізацію заходів, спрямованих на розвиток системи охорони здоров'я у сільській місцевості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</si>
  <si>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</t>
  </si>
  <si>
    <t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 підтримку малих групових будинків</t>
  </si>
  <si>
    <t>(код бюджету)</t>
  </si>
  <si>
    <t>02100000000</t>
  </si>
  <si>
    <t>Усього доходів (без урахування міжбюджетних трансфертів)</t>
  </si>
  <si>
    <t>у тому                            числі                                    бюджет розвитку</t>
  </si>
  <si>
    <t>Усього</t>
  </si>
  <si>
    <t>усього</t>
  </si>
  <si>
    <t>Дотації з державного бюджету місцевим бюджетам</t>
  </si>
  <si>
    <t>Субвенції з державного бюджету місцевим бюджетам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</si>
  <si>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</si>
  <si>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Субвенції з місцевих бюджетів іншим місцевим бюджетам</t>
  </si>
  <si>
    <t>Інші субвенції з місцевого бюджету</t>
  </si>
  <si>
    <t>Плата за ліцензії на виробництво пального</t>
  </si>
  <si>
    <t>Плата за ліцензії на право оптової торгівлі пальним</t>
  </si>
  <si>
    <t>Плата за ліцензії на право роздрібної торгівлі пальним</t>
  </si>
  <si>
    <t>Плата за ліцензії на право зберігання пального</t>
  </si>
  <si>
    <t>Плата за оренду майна бюджетних установ, що здійснюється відповідно до Закону України "Про оренду державного та комунального майна"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</si>
  <si>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об'єктів нерухомого майна, що перебувають у приватній власності фізичних або юридичних осіб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</si>
  <si>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</si>
  <si>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(грн)</t>
  </si>
  <si>
    <r>
      <t>11000000</t>
    </r>
    <r>
      <rPr>
        <sz val="12"/>
        <rFont val="Times New Roman"/>
        <family val="1"/>
        <charset val="204"/>
      </rPr>
      <t> </t>
    </r>
  </si>
  <si>
    <r>
      <t>Податки на доходи, податки на прибуток, податки на збільшення ринкової вартості</t>
    </r>
    <r>
      <rPr>
        <sz val="12"/>
        <rFont val="Times New Roman"/>
        <family val="1"/>
        <charset val="204"/>
      </rPr>
      <t> </t>
    </r>
  </si>
  <si>
    <r>
      <t>21000000</t>
    </r>
    <r>
      <rPr>
        <sz val="12"/>
        <rFont val="Times New Roman"/>
        <family val="1"/>
        <charset val="204"/>
      </rPr>
      <t> </t>
    </r>
  </si>
  <si>
    <r>
      <t>Доходи від власності та підприємницької діяльності</t>
    </r>
    <r>
      <rPr>
        <sz val="12"/>
        <rFont val="Times New Roman"/>
        <family val="1"/>
        <charset val="204"/>
      </rPr>
      <t> </t>
    </r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</si>
  <si>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</si>
  <si>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r>
      <t>22000000</t>
    </r>
    <r>
      <rPr>
        <sz val="12"/>
        <rFont val="Times New Roman"/>
        <family val="1"/>
        <charset val="204"/>
      </rPr>
      <t> </t>
    </r>
  </si>
  <si>
    <r>
      <t>22080000</t>
    </r>
    <r>
      <rPr>
        <sz val="12"/>
        <rFont val="Times New Roman"/>
        <family val="1"/>
        <charset val="204"/>
      </rPr>
      <t> </t>
    </r>
  </si>
  <si>
    <r>
      <t>24000000</t>
    </r>
    <r>
      <rPr>
        <sz val="12"/>
        <rFont val="Times New Roman"/>
        <family val="1"/>
        <charset val="204"/>
      </rPr>
      <t> </t>
    </r>
  </si>
  <si>
    <r>
      <t>Інші неподаткові надходження</t>
    </r>
    <r>
      <rPr>
        <sz val="12"/>
        <rFont val="Times New Roman"/>
        <family val="1"/>
        <charset val="204"/>
      </rPr>
      <t> </t>
    </r>
  </si>
  <si>
    <r>
      <t>24060000</t>
    </r>
    <r>
      <rPr>
        <sz val="12"/>
        <rFont val="Times New Roman"/>
        <family val="1"/>
        <charset val="204"/>
      </rPr>
      <t> </t>
    </r>
  </si>
  <si>
    <r>
      <t>Інші надходження</t>
    </r>
    <r>
      <rPr>
        <sz val="12"/>
        <rFont val="Times New Roman"/>
        <family val="1"/>
        <charset val="204"/>
      </rPr>
      <t> </t>
    </r>
  </si>
  <si>
    <r>
      <t>24110000</t>
    </r>
    <r>
      <rPr>
        <sz val="12"/>
        <rFont val="Times New Roman"/>
        <family val="1"/>
        <charset val="204"/>
      </rPr>
      <t> </t>
    </r>
  </si>
  <si>
    <r>
      <t>Доходи від операцій з кредитування та надання гарантій</t>
    </r>
    <r>
      <rPr>
        <sz val="12"/>
        <rFont val="Times New Roman"/>
        <family val="1"/>
        <charset val="204"/>
      </rPr>
      <t> </t>
    </r>
  </si>
  <si>
    <r>
      <t>Власні надходження бюджетних установ</t>
    </r>
    <r>
      <rPr>
        <sz val="10"/>
        <rFont val="Arial Cyr"/>
        <charset val="204"/>
      </rPr>
      <t> </t>
    </r>
  </si>
  <si>
    <t>Субвенція з місцевого бюджету на здійснення переданих видатків у сфері освіти за рахунок коштів освітньої субвенції</t>
  </si>
  <si>
    <t xml:space="preserve"> М.КОПАЧЕВСЬКИЙ</t>
  </si>
  <si>
    <t xml:space="preserve">Директор Департаменту фінансів обласної державної адміністрації                                                                                                                        </t>
  </si>
  <si>
    <t xml:space="preserve">Перший заступник голови обласної Ради                                                                                                                       </t>
  </si>
  <si>
    <t>В.КІСТІОН</t>
  </si>
  <si>
    <t>Податок на прибуток підприємств, який сплачують інші платники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</si>
  <si>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</si>
  <si>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</si>
  <si>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Плата за ліцензії на право оптової торгівлі спиртом етиловим, спиртом етиловим ректифікованим виноградним, спиртом етиловим ректифікованим плодовим</t>
  </si>
  <si>
    <t xml:space="preserve">Субвенція з державного бюджету місцевим бюджетам на проведення виборів депутатів місцевих рад та сільських, селищних, міських голів </t>
  </si>
  <si>
    <t xml:space="preserve"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  </t>
  </si>
  <si>
    <t xml:space="preserve">Плата за ліцензії на право оптової торгівлі алкогольними напоями, тютюновими виробами та рідинами, що використовуються в електронних сигаретах  </t>
  </si>
  <si>
    <t>Плата за ліцензії на право роздрібної торгівлі алкогольними напоями, тютюновими виробами та рідинами, що використовуються в електронних сигаретах</t>
  </si>
  <si>
    <t>Надходження від орендної плати за користування майновим комплексом та іншим майном, що перебуває в комунальній власності</t>
  </si>
  <si>
    <r>
      <t>31000000</t>
    </r>
    <r>
      <rPr>
        <sz val="12"/>
        <rFont val="Times New Roman"/>
        <family val="1"/>
        <charset val="204"/>
      </rPr>
      <t> </t>
    </r>
  </si>
  <si>
    <t>Надходження від продажу основного капіталу</t>
  </si>
  <si>
    <t xml:space="preserve"> 
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</si>
  <si>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 xml:space="preserve"> 
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</si>
  <si>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Додаткова дотація з державного бюджету місцевим бюджетам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місцевих бюджетів</t>
  </si>
  <si>
    <t>до рішення      сесії обласної Ради 8 скликання</t>
  </si>
  <si>
    <t>Попереднє розпорядження</t>
  </si>
  <si>
    <t>Зміни (нове)</t>
  </si>
  <si>
    <t xml:space="preserve"> ЗФ</t>
  </si>
  <si>
    <t>СФ</t>
  </si>
  <si>
    <t>БР</t>
  </si>
  <si>
    <t xml:space="preserve">від      січня 2022 року № </t>
  </si>
  <si>
    <t>ЗМІНИ</t>
  </si>
  <si>
    <t xml:space="preserve"> до додатку 1"Доходи обласного бюджету на 2022 рік" до рішення 15 сесії обласної Ради 8 скликання від 24 грудня 2021 року № 288 "Про обласний бюджет на 2022 рік"</t>
  </si>
  <si>
    <t xml:space="preserve">Директор Департаменту фінансів Вінницької ОДА                                                                                                               М.Копачевський                                                                                     </t>
  </si>
  <si>
    <t xml:space="preserve"> до додатку 1"Доходи обласного бюджету на 2022 рік" до рішення 15 сесії обласної Ради 8 скликання від 24 грудня 2021 року № 288 "Про обласний бюджет Вінницької області на 2022 рік"</t>
  </si>
  <si>
    <t xml:space="preserve">від      лютого 2022 року № </t>
  </si>
  <si>
    <t>Додаток  1.1</t>
  </si>
  <si>
    <t>до пояснювальної записки                                                                                            до наказу Начальника                                                                         обласної військової адміністрації</t>
  </si>
  <si>
    <t xml:space="preserve">від     березня 2022 року № 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</si>
  <si>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</si>
  <si>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</t>
  </si>
  <si>
    <t xml:space="preserve">від     квітня 2022 року № 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</si>
  <si>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</si>
  <si>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 xml:space="preserve">від     травня 2022 року № 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</si>
  <si>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</si>
  <si>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 xml:space="preserve">від     червня 2022 року № 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</si>
  <si>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</si>
  <si>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об'</t>
  </si>
  <si>
    <t>Додаткова дотація з державного бюджету місцевим бюджетам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</t>
  </si>
  <si>
    <t>Субвенція з державного бюджету місцевим бюджетам на виплату допомоги сім'ям з дітьми, малозабезпеченим сім'ям,особам, які не мають права на пенсію, особам з інвалідністю, дітям з інвалідністю, тимчасової державної допомоги дітям, тимчасової державної соці</t>
  </si>
  <si>
    <t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</t>
  </si>
  <si>
    <t>Субвенція з державного бюджету місцевим бюджетам на надання пільг з послуг зв'язку та інших передбачених законодавством пільг, в тому числі компенсації втрати частини доходів у зв'язку з відміною податку з власників транспортних засобів та відповідним збі</t>
  </si>
  <si>
    <t xml:space="preserve"> 
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</t>
  </si>
  <si>
    <t xml:space="preserve"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</t>
  </si>
  <si>
    <t>Субвенція з державного бюджету місцевим бюджетам на підтримку реформування системи охорони здоров'я (придбання медичного автотранспорту та обладнання для центрів первинної медичної (медико-санітарної) допомоги) у Вінницькій, Дніпропетровській, Донецькій о</t>
  </si>
  <si>
    <t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 районних у містах Києві і Севас</t>
  </si>
  <si>
    <t>до пояснювальної записки                                                                                         
   до наказу Начальника                                                                       
  обласної військової адміністрації</t>
  </si>
  <si>
    <t xml:space="preserve">     червня 2022 року № </t>
  </si>
  <si>
    <t xml:space="preserve">   червня 2022 року № 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</si>
  <si>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 громад області, що перебувають в управлінні обласних рад</t>
  </si>
  <si>
    <t>до пояснювальної записки                                                                                           
 до наказу Начальника                                                                         
обласної військової адміністрації</t>
  </si>
  <si>
    <t xml:space="preserve">   липня 2022 року № </t>
  </si>
  <si>
    <t xml:space="preserve">   вересня 2022 року № </t>
  </si>
  <si>
    <t xml:space="preserve">  жовтня 2022 року № </t>
  </si>
  <si>
    <t xml:space="preserve">   жовтня 2022 року № </t>
  </si>
  <si>
    <t>Доходи обласного бюджету на 2023 рік</t>
  </si>
  <si>
    <t xml:space="preserve">   листопада 2022 року № </t>
  </si>
  <si>
    <t>М. КОПАЧЕВСЬКИЙ</t>
  </si>
  <si>
    <t xml:space="preserve">Директор Департаменту фінансів обласної військової адміністрації        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</si>
  <si>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зв'язку з повномасштабною збройною агресією Російської Федерації</t>
  </si>
  <si>
    <t xml:space="preserve"> Субвенція з державного бюджету місцевим бюджетам на виконання окремих заходів з реалізації соціального проекту "Активні парки - локації здорової України"</t>
  </si>
  <si>
    <t>до наказу начальника                 
обласної військової адміністрації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</si>
  <si>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</si>
  <si>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</si>
  <si>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</si>
  <si>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</si>
  <si>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</si>
  <si>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   серпня 2022 року № </t>
  </si>
  <si>
    <t xml:space="preserve">   вересня 2023 року № </t>
  </si>
  <si>
    <t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</si>
  <si>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>Податок на доходи фізичних осіб із доходів спеціалістів резидента Дія Сіті</t>
  </si>
  <si>
    <t xml:space="preserve"> 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</si>
  <si>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 xml:space="preserve">Плата за спеціальне використання водних біоресурсів  </t>
  </si>
  <si>
    <t>Плата за спеціальне використання водних біоресурсів  </t>
  </si>
  <si>
    <t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</si>
  <si>
    <t>11020200</t>
  </si>
  <si>
    <t xml:space="preserve">Податок на доходи фізичних осіб у вигляді мінімального податкового зобов'язання, що підлягає сплаті фізичними особами
</t>
  </si>
  <si>
    <t>Податок на прибуток підприємств на особливих умовах, що сплачується резидентами Дія Сіті</t>
  </si>
  <si>
    <t>Рентна плата за спеціальне використання води в частині використання поверхневих вод для потреб водного транспорту (крім стоянкових і службово-допоміжного флотів) 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</si>
  <si>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</si>
  <si>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Рентна плата за спеціальне використання води без її вилучення з водних об'єктів для потреб гідроенергетики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</si>
  <si>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</si>
  <si>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  </t>
  </si>
  <si>
    <t>Податок на доходи фізичних осіб у вигляді мінімального податкового зобов'язання, що підлягає сплаті фізичними особами</t>
  </si>
  <si>
    <t>41020200</t>
  </si>
  <si>
    <t>41033000</t>
  </si>
  <si>
    <t>41033900</t>
  </si>
  <si>
    <t>41034900</t>
  </si>
  <si>
    <t>Надходження в рамках програм допомоги урядів іноземних держав, міжнародних організацій, донорських установ</t>
  </si>
  <si>
    <t>Уточнені доходи обласного бюджету на 2024 рік</t>
  </si>
  <si>
    <r>
      <t>42000000</t>
    </r>
    <r>
      <rPr>
        <b/>
        <sz val="12"/>
        <rFont val="Times New Roman"/>
        <family val="1"/>
        <charset val="204"/>
      </rPr>
      <t> </t>
    </r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</si>
  <si>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</si>
  <si>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</si>
  <si>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Відсотки за користування позиками, які надавалися з місцевих бюджетів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</si>
  <si>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</si>
  <si>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</si>
  <si>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Субвенція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</si>
  <si>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/>
  </si>
  <si>
    <t xml:space="preserve">    23.12. 2024  №  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</si>
</sst>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0.0"/>
    <numFmt numFmtId="167" formatCode="0.000"/>
    <numFmt numFmtId="168" formatCode="#,##0.000"/>
  </numFmts>
  <fonts count="41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6"/>
      <name val="Times New Roman Cyr"/>
      <family val="1"/>
      <charset val="204"/>
    </font>
    <font>
      <b/>
      <sz val="18"/>
      <name val="Times New Roman Cyr"/>
      <family val="1"/>
      <charset val="204"/>
    </font>
    <font>
      <b/>
      <sz val="14"/>
      <name val="Times New Roman Cyr"/>
      <charset val="204"/>
    </font>
    <font>
      <sz val="14"/>
      <name val="Times New Roman Cyr"/>
      <family val="1"/>
      <charset val="204"/>
    </font>
    <font>
      <i/>
      <sz val="14"/>
      <name val="Times New Roman Cyr"/>
      <family val="1"/>
      <charset val="204"/>
    </font>
    <font>
      <sz val="14"/>
      <name val="Times New Roman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i/>
      <sz val="14"/>
      <name val="Times New Roman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name val="Times New Roman Cyr"/>
      <family val="1"/>
      <charset val="204"/>
    </font>
    <font>
      <i/>
      <sz val="12"/>
      <color indexed="8"/>
      <name val="Arial"/>
      <family val="2"/>
      <charset val="204"/>
    </font>
    <font>
      <sz val="10"/>
      <color indexed="8"/>
      <name val="Helv"/>
    </font>
    <font>
      <u/>
      <sz val="7.5"/>
      <color indexed="20"/>
      <name val="Arial Cyr"/>
      <charset val="204"/>
    </font>
    <font>
      <b/>
      <sz val="11"/>
      <name val="Times New Roman"/>
      <family val="1"/>
      <charset val="204"/>
    </font>
    <font>
      <b/>
      <sz val="12"/>
      <color indexed="10"/>
      <name val="Times New Roman Cyr"/>
      <family val="1"/>
      <charset val="204"/>
    </font>
    <font>
      <b/>
      <sz val="11"/>
      <color indexed="10"/>
      <name val="Times New Roman Cyr"/>
      <family val="1"/>
      <charset val="204"/>
    </font>
    <font>
      <sz val="8"/>
      <name val="Arial Cyr"/>
      <charset val="204"/>
    </font>
    <font>
      <b/>
      <sz val="12"/>
      <color indexed="10"/>
      <name val="Times New Roman Cyr"/>
      <family val="1"/>
      <charset val="204"/>
    </font>
    <font>
      <b/>
      <sz val="18"/>
      <color indexed="10"/>
      <name val="Times New Roman Cyr"/>
      <family val="1"/>
      <charset val="204"/>
    </font>
    <font>
      <b/>
      <i/>
      <sz val="14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33" fillId="0" borderId="0">
      <alignment vertical="top"/>
      <protection locked="0"/>
    </xf>
    <xf numFmtId="0" fontId="32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7">
    <xf numFmtId="0" fontId="0" fillId="0" borderId="0" xfId="0"/>
    <xf numFmtId="0" fontId="11" fillId="2" borderId="0" xfId="1" applyFont="1" applyFill="1" applyAlignment="1">
      <alignment horizontal="right"/>
    </xf>
    <xf numFmtId="0" fontId="3" fillId="2" borderId="0" xfId="1" applyFill="1"/>
    <xf numFmtId="0" fontId="7" fillId="2" borderId="0" xfId="1" applyFont="1" applyFill="1"/>
    <xf numFmtId="0" fontId="11" fillId="2" borderId="0" xfId="1" applyFont="1" applyFill="1" applyAlignment="1">
      <alignment horizontal="right" vertical="center" wrapText="1"/>
    </xf>
    <xf numFmtId="0" fontId="11" fillId="2" borderId="0" xfId="1" applyFont="1" applyFill="1"/>
    <xf numFmtId="0" fontId="6" fillId="2" borderId="0" xfId="1" applyFont="1" applyFill="1"/>
    <xf numFmtId="0" fontId="5" fillId="2" borderId="0" xfId="1" applyFont="1" applyFill="1"/>
    <xf numFmtId="0" fontId="14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/>
    </xf>
    <xf numFmtId="0" fontId="11" fillId="2" borderId="0" xfId="2" applyFont="1" applyFill="1" applyAlignment="1">
      <alignment horizontal="right"/>
    </xf>
    <xf numFmtId="0" fontId="4" fillId="2" borderId="0" xfId="1" applyFont="1" applyFill="1"/>
    <xf numFmtId="0" fontId="24" fillId="2" borderId="1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22" fillId="2" borderId="1" xfId="1" applyFont="1" applyFill="1" applyBorder="1" applyAlignment="1">
      <alignment horizontal="center" vertical="center" wrapText="1"/>
    </xf>
    <xf numFmtId="4" fontId="27" fillId="2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/>
    </xf>
    <xf numFmtId="0" fontId="10" fillId="2" borderId="0" xfId="1" applyFont="1" applyFill="1"/>
    <xf numFmtId="4" fontId="10" fillId="2" borderId="0" xfId="1" applyNumberFormat="1" applyFont="1" applyFill="1"/>
    <xf numFmtId="0" fontId="8" fillId="2" borderId="0" xfId="1" applyFont="1" applyFill="1"/>
    <xf numFmtId="0" fontId="25" fillId="2" borderId="1" xfId="1" applyFont="1" applyFill="1" applyBorder="1" applyAlignment="1">
      <alignment horizontal="left" vertical="center" wrapText="1"/>
    </xf>
    <xf numFmtId="4" fontId="12" fillId="2" borderId="1" xfId="1" applyNumberFormat="1" applyFont="1" applyFill="1" applyBorder="1" applyAlignment="1" applyProtection="1">
      <alignment horizontal="center" vertical="center"/>
      <protection locked="0"/>
    </xf>
    <xf numFmtId="4" fontId="16" fillId="2" borderId="1" xfId="1" applyNumberFormat="1" applyFont="1" applyFill="1" applyBorder="1" applyAlignment="1" applyProtection="1">
      <alignment horizontal="center" vertical="center"/>
      <protection locked="0"/>
    </xf>
    <xf numFmtId="0" fontId="16" fillId="2" borderId="1" xfId="1" applyFont="1" applyFill="1" applyBorder="1" applyAlignment="1">
      <alignment horizontal="center" vertical="center"/>
    </xf>
    <xf numFmtId="166" fontId="21" fillId="2" borderId="1" xfId="0" applyNumberFormat="1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1" fontId="20" fillId="2" borderId="1" xfId="1" applyNumberFormat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vertical="center" wrapText="1"/>
    </xf>
    <xf numFmtId="4" fontId="20" fillId="2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 applyProtection="1">
      <alignment horizontal="center" vertical="center"/>
      <protection locked="0"/>
    </xf>
    <xf numFmtId="4" fontId="18" fillId="2" borderId="1" xfId="1" applyNumberFormat="1" applyFont="1" applyFill="1" applyBorder="1" applyAlignment="1" applyProtection="1">
      <alignment horizontal="center" vertical="center"/>
      <protection locked="0"/>
    </xf>
    <xf numFmtId="4" fontId="26" fillId="2" borderId="1" xfId="1" applyNumberFormat="1" applyFont="1" applyFill="1" applyBorder="1" applyAlignment="1" applyProtection="1">
      <alignment horizontal="center" vertical="center"/>
      <protection locked="0"/>
    </xf>
    <xf numFmtId="1" fontId="19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vertical="center" wrapText="1"/>
    </xf>
    <xf numFmtId="4" fontId="19" fillId="2" borderId="1" xfId="1" applyNumberFormat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vertical="center" wrapText="1"/>
    </xf>
    <xf numFmtId="4" fontId="15" fillId="2" borderId="1" xfId="1" applyNumberFormat="1" applyFont="1" applyFill="1" applyBorder="1" applyAlignment="1" applyProtection="1">
      <alignment horizontal="center" vertical="center"/>
      <protection locked="0"/>
    </xf>
    <xf numFmtId="4" fontId="16" fillId="2" borderId="1" xfId="1" applyNumberFormat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left" vertical="center" wrapText="1"/>
    </xf>
    <xf numFmtId="4" fontId="18" fillId="2" borderId="1" xfId="1" applyNumberFormat="1" applyFont="1" applyFill="1" applyBorder="1" applyAlignment="1">
      <alignment horizontal="center" vertical="center"/>
    </xf>
    <xf numFmtId="0" fontId="26" fillId="2" borderId="1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left" vertical="center" wrapText="1"/>
    </xf>
    <xf numFmtId="0" fontId="31" fillId="2" borderId="1" xfId="1" applyFont="1" applyFill="1" applyBorder="1" applyAlignment="1">
      <alignment horizontal="left" vertical="center" wrapText="1"/>
    </xf>
    <xf numFmtId="168" fontId="20" fillId="2" borderId="1" xfId="1" applyNumberFormat="1" applyFont="1" applyFill="1" applyBorder="1" applyAlignment="1">
      <alignment horizontal="center" vertical="center" wrapText="1"/>
    </xf>
    <xf numFmtId="168" fontId="26" fillId="2" borderId="1" xfId="1" applyNumberFormat="1" applyFont="1" applyFill="1" applyBorder="1" applyAlignment="1" applyProtection="1">
      <alignment horizontal="center" vertical="center"/>
      <protection locked="0"/>
    </xf>
    <xf numFmtId="168" fontId="15" fillId="2" borderId="1" xfId="1" applyNumberFormat="1" applyFont="1" applyFill="1" applyBorder="1" applyAlignment="1" applyProtection="1">
      <alignment horizontal="center" vertical="center"/>
      <protection locked="0"/>
    </xf>
    <xf numFmtId="168" fontId="18" fillId="2" borderId="1" xfId="1" applyNumberFormat="1" applyFont="1" applyFill="1" applyBorder="1" applyAlignment="1" applyProtection="1">
      <alignment horizontal="center" vertical="center"/>
      <protection locked="0"/>
    </xf>
    <xf numFmtId="4" fontId="3" fillId="2" borderId="0" xfId="1" applyNumberFormat="1" applyFill="1"/>
    <xf numFmtId="0" fontId="10" fillId="2" borderId="1" xfId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68" fontId="11" fillId="2" borderId="0" xfId="1" applyNumberFormat="1" applyFont="1" applyFill="1"/>
    <xf numFmtId="166" fontId="25" fillId="2" borderId="1" xfId="0" applyNumberFormat="1" applyFont="1" applyFill="1" applyBorder="1" applyAlignment="1">
      <alignment horizontal="left" vertical="center" wrapText="1"/>
    </xf>
    <xf numFmtId="4" fontId="6" fillId="2" borderId="0" xfId="1" applyNumberFormat="1" applyFont="1" applyFill="1"/>
    <xf numFmtId="4" fontId="4" fillId="2" borderId="0" xfId="1" applyNumberFormat="1" applyFont="1" applyFill="1"/>
    <xf numFmtId="0" fontId="15" fillId="2" borderId="1" xfId="1" applyFont="1" applyFill="1" applyBorder="1" applyAlignment="1">
      <alignment horizontal="center" vertical="center"/>
    </xf>
    <xf numFmtId="4" fontId="11" fillId="2" borderId="0" xfId="1" applyNumberFormat="1" applyFont="1" applyFill="1"/>
    <xf numFmtId="4" fontId="15" fillId="2" borderId="1" xfId="1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4" fontId="11" fillId="2" borderId="0" xfId="1" applyNumberFormat="1" applyFont="1" applyFill="1" applyAlignment="1">
      <alignment horizontal="center"/>
    </xf>
    <xf numFmtId="0" fontId="10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center" vertical="center" wrapText="1"/>
    </xf>
    <xf numFmtId="168" fontId="12" fillId="2" borderId="0" xfId="1" applyNumberFormat="1" applyFont="1" applyFill="1" applyAlignment="1">
      <alignment horizontal="center" vertical="center"/>
    </xf>
    <xf numFmtId="0" fontId="27" fillId="2" borderId="0" xfId="0" applyFont="1" applyFill="1"/>
    <xf numFmtId="0" fontId="22" fillId="2" borderId="0" xfId="1" applyFont="1" applyFill="1" applyAlignment="1">
      <alignment horizontal="right" vertical="center" wrapText="1"/>
    </xf>
    <xf numFmtId="168" fontId="10" fillId="2" borderId="0" xfId="1" applyNumberFormat="1" applyFont="1" applyFill="1" applyAlignment="1">
      <alignment horizontal="center" vertical="center"/>
    </xf>
    <xf numFmtId="0" fontId="9" fillId="2" borderId="0" xfId="0" applyFont="1" applyFill="1"/>
    <xf numFmtId="0" fontId="9" fillId="2" borderId="0" xfId="1" applyFont="1" applyFill="1"/>
    <xf numFmtId="0" fontId="28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8" fillId="2" borderId="0" xfId="0" applyFont="1" applyFill="1"/>
    <xf numFmtId="0" fontId="34" fillId="2" borderId="0" xfId="0" applyFont="1" applyFill="1"/>
    <xf numFmtId="0" fontId="35" fillId="2" borderId="0" xfId="0" applyFont="1" applyFill="1" applyAlignment="1">
      <alignment horizontal="right" vertical="center"/>
    </xf>
    <xf numFmtId="4" fontId="36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horizontal="center" vertical="center"/>
    </xf>
    <xf numFmtId="167" fontId="19" fillId="2" borderId="0" xfId="1" applyNumberFormat="1" applyFont="1" applyFill="1"/>
    <xf numFmtId="0" fontId="14" fillId="2" borderId="0" xfId="1" applyFont="1" applyFill="1" applyAlignment="1">
      <alignment vertical="center" wrapText="1"/>
    </xf>
    <xf numFmtId="0" fontId="11" fillId="2" borderId="0" xfId="1" applyFont="1" applyFill="1" applyAlignment="1">
      <alignment horizontal="center" vertical="center" wrapText="1"/>
    </xf>
    <xf numFmtId="4" fontId="12" fillId="3" borderId="1" xfId="1" applyNumberFormat="1" applyFont="1" applyFill="1" applyBorder="1" applyAlignment="1">
      <alignment horizontal="center" vertical="center"/>
    </xf>
    <xf numFmtId="4" fontId="12" fillId="4" borderId="1" xfId="1" applyNumberFormat="1" applyFont="1" applyFill="1" applyBorder="1" applyAlignment="1" applyProtection="1">
      <alignment horizontal="center" vertical="center"/>
      <protection locked="0"/>
    </xf>
    <xf numFmtId="4" fontId="12" fillId="4" borderId="1" xfId="1" applyNumberFormat="1" applyFont="1" applyFill="1" applyBorder="1" applyAlignment="1">
      <alignment horizontal="center" vertical="center"/>
    </xf>
    <xf numFmtId="4" fontId="18" fillId="4" borderId="1" xfId="1" applyNumberFormat="1" applyFont="1" applyFill="1" applyBorder="1" applyAlignment="1">
      <alignment horizontal="center" vertical="center"/>
    </xf>
    <xf numFmtId="4" fontId="12" fillId="3" borderId="1" xfId="1" applyNumberFormat="1" applyFont="1" applyFill="1" applyBorder="1" applyAlignment="1" applyProtection="1">
      <alignment horizontal="center" vertical="center"/>
      <protection locked="0"/>
    </xf>
    <xf numFmtId="0" fontId="15" fillId="5" borderId="1" xfId="0" applyFont="1" applyFill="1" applyBorder="1" applyAlignment="1">
      <alignment horizontal="center" vertical="center" wrapText="1"/>
    </xf>
    <xf numFmtId="0" fontId="22" fillId="5" borderId="1" xfId="1" applyFont="1" applyFill="1" applyBorder="1" applyAlignment="1">
      <alignment horizontal="center" vertical="center" wrapText="1"/>
    </xf>
    <xf numFmtId="4" fontId="12" fillId="5" borderId="1" xfId="1" applyNumberFormat="1" applyFont="1" applyFill="1" applyBorder="1" applyAlignment="1">
      <alignment horizontal="center" vertical="center"/>
    </xf>
    <xf numFmtId="0" fontId="25" fillId="5" borderId="1" xfId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166" fontId="25" fillId="6" borderId="1" xfId="0" applyNumberFormat="1" applyFont="1" applyFill="1" applyBorder="1" applyAlignment="1">
      <alignment horizontal="left" vertical="center" wrapText="1"/>
    </xf>
    <xf numFmtId="4" fontId="12" fillId="6" borderId="1" xfId="1" applyNumberFormat="1" applyFont="1" applyFill="1" applyBorder="1" applyAlignment="1">
      <alignment horizontal="center" vertical="center"/>
    </xf>
    <xf numFmtId="4" fontId="12" fillId="6" borderId="1" xfId="1" applyNumberFormat="1" applyFont="1" applyFill="1" applyBorder="1" applyAlignment="1" applyProtection="1">
      <alignment horizontal="center" vertical="center"/>
      <protection locked="0"/>
    </xf>
    <xf numFmtId="0" fontId="18" fillId="7" borderId="1" xfId="1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left" vertical="center" wrapText="1"/>
    </xf>
    <xf numFmtId="4" fontId="12" fillId="7" borderId="1" xfId="1" applyNumberFormat="1" applyFont="1" applyFill="1" applyBorder="1" applyAlignment="1">
      <alignment horizontal="center" vertical="center"/>
    </xf>
    <xf numFmtId="4" fontId="18" fillId="7" borderId="1" xfId="1" applyNumberFormat="1" applyFont="1" applyFill="1" applyBorder="1" applyAlignment="1">
      <alignment horizontal="center" vertical="center"/>
    </xf>
    <xf numFmtId="4" fontId="12" fillId="8" borderId="1" xfId="1" applyNumberFormat="1" applyFont="1" applyFill="1" applyBorder="1" applyAlignment="1">
      <alignment horizontal="center" vertical="center"/>
    </xf>
    <xf numFmtId="0" fontId="21" fillId="9" borderId="1" xfId="1" applyFont="1" applyFill="1" applyBorder="1" applyAlignment="1">
      <alignment horizontal="left" vertical="center" wrapText="1"/>
    </xf>
    <xf numFmtId="166" fontId="25" fillId="9" borderId="1" xfId="0" applyNumberFormat="1" applyFont="1" applyFill="1" applyBorder="1" applyAlignment="1">
      <alignment horizontal="left" vertical="center" wrapText="1"/>
    </xf>
    <xf numFmtId="4" fontId="12" fillId="9" borderId="1" xfId="1" applyNumberFormat="1" applyFont="1" applyFill="1" applyBorder="1" applyAlignment="1">
      <alignment horizontal="center" vertical="center"/>
    </xf>
    <xf numFmtId="4" fontId="12" fillId="9" borderId="1" xfId="1" applyNumberFormat="1" applyFont="1" applyFill="1" applyBorder="1" applyAlignment="1" applyProtection="1">
      <alignment horizontal="center" vertical="center"/>
      <protection locked="0"/>
    </xf>
    <xf numFmtId="0" fontId="18" fillId="9" borderId="1" xfId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horizontal="center" vertical="center" wrapText="1"/>
    </xf>
    <xf numFmtId="0" fontId="25" fillId="8" borderId="1" xfId="1" applyFont="1" applyFill="1" applyBorder="1" applyAlignment="1">
      <alignment horizontal="center" vertical="center" wrapText="1"/>
    </xf>
    <xf numFmtId="166" fontId="25" fillId="8" borderId="1" xfId="0" applyNumberFormat="1" applyFont="1" applyFill="1" applyBorder="1" applyAlignment="1">
      <alignment horizontal="left" vertical="center" wrapText="1"/>
    </xf>
    <xf numFmtId="4" fontId="12" fillId="8" borderId="1" xfId="1" applyNumberFormat="1" applyFont="1" applyFill="1" applyBorder="1" applyAlignment="1" applyProtection="1">
      <alignment horizontal="center" vertical="center"/>
      <protection locked="0"/>
    </xf>
    <xf numFmtId="0" fontId="15" fillId="9" borderId="1" xfId="0" applyFont="1" applyFill="1" applyBorder="1" applyAlignment="1">
      <alignment horizontal="center" vertical="center" wrapText="1"/>
    </xf>
    <xf numFmtId="0" fontId="21" fillId="6" borderId="1" xfId="1" applyFont="1" applyFill="1" applyBorder="1" applyAlignment="1">
      <alignment horizontal="left" vertical="center" wrapText="1"/>
    </xf>
    <xf numFmtId="4" fontId="12" fillId="10" borderId="1" xfId="1" applyNumberFormat="1" applyFont="1" applyFill="1" applyBorder="1" applyAlignment="1">
      <alignment horizontal="center" vertical="center"/>
    </xf>
    <xf numFmtId="4" fontId="18" fillId="6" borderId="1" xfId="1" applyNumberFormat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25" fillId="7" borderId="1" xfId="1" applyFont="1" applyFill="1" applyBorder="1" applyAlignment="1">
      <alignment horizontal="left" vertical="center" wrapText="1"/>
    </xf>
    <xf numFmtId="0" fontId="10" fillId="10" borderId="1" xfId="1" applyFont="1" applyFill="1" applyBorder="1" applyAlignment="1">
      <alignment horizontal="center"/>
    </xf>
    <xf numFmtId="0" fontId="22" fillId="10" borderId="1" xfId="0" applyFont="1" applyFill="1" applyBorder="1" applyAlignment="1">
      <alignment horizontal="center" vertical="center" wrapText="1"/>
    </xf>
    <xf numFmtId="0" fontId="18" fillId="6" borderId="1" xfId="1" applyFont="1" applyFill="1" applyBorder="1" applyAlignment="1">
      <alignment horizontal="center" vertical="center"/>
    </xf>
    <xf numFmtId="0" fontId="15" fillId="6" borderId="1" xfId="1" applyFont="1" applyFill="1" applyBorder="1" applyAlignment="1">
      <alignment horizontal="center" vertical="center"/>
    </xf>
    <xf numFmtId="0" fontId="25" fillId="6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 vertical="center" wrapText="1"/>
    </xf>
    <xf numFmtId="4" fontId="18" fillId="7" borderId="1" xfId="1" applyNumberFormat="1" applyFont="1" applyFill="1" applyBorder="1" applyAlignment="1" applyProtection="1">
      <alignment horizontal="center" vertical="center"/>
      <protection locked="0"/>
    </xf>
    <xf numFmtId="4" fontId="12" fillId="7" borderId="1" xfId="1" applyNumberFormat="1" applyFont="1" applyFill="1" applyBorder="1" applyAlignment="1" applyProtection="1">
      <alignment horizontal="center" vertical="center"/>
      <protection locked="0"/>
    </xf>
    <xf numFmtId="0" fontId="10" fillId="11" borderId="1" xfId="1" applyFont="1" applyFill="1" applyBorder="1" applyAlignment="1">
      <alignment horizontal="center"/>
    </xf>
    <xf numFmtId="0" fontId="22" fillId="11" borderId="1" xfId="0" applyFont="1" applyFill="1" applyBorder="1" applyAlignment="1">
      <alignment horizontal="center" vertical="center" wrapText="1"/>
    </xf>
    <xf numFmtId="4" fontId="12" fillId="11" borderId="1" xfId="1" applyNumberFormat="1" applyFont="1" applyFill="1" applyBorder="1" applyAlignment="1">
      <alignment horizontal="center" vertical="center"/>
    </xf>
    <xf numFmtId="4" fontId="16" fillId="6" borderId="1" xfId="1" applyNumberFormat="1" applyFont="1" applyFill="1" applyBorder="1" applyAlignment="1" applyProtection="1">
      <alignment horizontal="center" vertical="center"/>
      <protection locked="0"/>
    </xf>
    <xf numFmtId="1" fontId="20" fillId="7" borderId="1" xfId="1" applyNumberFormat="1" applyFont="1" applyFill="1" applyBorder="1" applyAlignment="1">
      <alignment horizontal="center" vertical="center" wrapText="1"/>
    </xf>
    <xf numFmtId="0" fontId="23" fillId="7" borderId="1" xfId="1" applyFont="1" applyFill="1" applyBorder="1" applyAlignment="1">
      <alignment vertical="center" wrapText="1"/>
    </xf>
    <xf numFmtId="4" fontId="20" fillId="7" borderId="1" xfId="1" applyNumberFormat="1" applyFont="1" applyFill="1" applyBorder="1" applyAlignment="1">
      <alignment horizontal="center" vertical="center" wrapText="1"/>
    </xf>
    <xf numFmtId="4" fontId="17" fillId="7" borderId="1" xfId="1" applyNumberFormat="1" applyFont="1" applyFill="1" applyBorder="1" applyAlignment="1" applyProtection="1">
      <alignment horizontal="center" vertical="center"/>
      <protection locked="0"/>
    </xf>
    <xf numFmtId="4" fontId="16" fillId="7" borderId="1" xfId="1" applyNumberFormat="1" applyFont="1" applyFill="1" applyBorder="1" applyAlignment="1" applyProtection="1">
      <alignment horizontal="center" vertical="center"/>
      <protection locked="0"/>
    </xf>
    <xf numFmtId="4" fontId="15" fillId="6" borderId="1" xfId="1" applyNumberFormat="1" applyFont="1" applyFill="1" applyBorder="1" applyAlignment="1" applyProtection="1">
      <alignment horizontal="center" vertical="center"/>
      <protection locked="0"/>
    </xf>
    <xf numFmtId="166" fontId="21" fillId="6" borderId="1" xfId="0" applyNumberFormat="1" applyFont="1" applyFill="1" applyBorder="1" applyAlignment="1">
      <alignment horizontal="left" vertical="center" wrapText="1"/>
    </xf>
    <xf numFmtId="4" fontId="19" fillId="6" borderId="1" xfId="0" applyNumberFormat="1" applyFont="1" applyFill="1" applyBorder="1" applyAlignment="1">
      <alignment horizontal="center" vertical="center" wrapText="1"/>
    </xf>
    <xf numFmtId="0" fontId="23" fillId="7" borderId="1" xfId="1" applyFont="1" applyFill="1" applyBorder="1" applyAlignment="1">
      <alignment horizontal="left" vertical="center" wrapText="1"/>
    </xf>
    <xf numFmtId="168" fontId="20" fillId="7" borderId="1" xfId="1" applyNumberFormat="1" applyFont="1" applyFill="1" applyBorder="1" applyAlignment="1">
      <alignment horizontal="center" vertical="center" wrapText="1"/>
    </xf>
    <xf numFmtId="168" fontId="26" fillId="7" borderId="1" xfId="1" applyNumberFormat="1" applyFont="1" applyFill="1" applyBorder="1" applyAlignment="1" applyProtection="1">
      <alignment horizontal="center" vertical="center"/>
      <protection locked="0"/>
    </xf>
    <xf numFmtId="168" fontId="15" fillId="7" borderId="1" xfId="1" applyNumberFormat="1" applyFont="1" applyFill="1" applyBorder="1" applyAlignment="1" applyProtection="1">
      <alignment horizontal="center" vertical="center"/>
      <protection locked="0"/>
    </xf>
    <xf numFmtId="168" fontId="18" fillId="7" borderId="1" xfId="1" applyNumberFormat="1" applyFont="1" applyFill="1" applyBorder="1" applyAlignment="1" applyProtection="1">
      <alignment horizontal="center" vertical="center"/>
      <protection locked="0"/>
    </xf>
    <xf numFmtId="4" fontId="26" fillId="7" borderId="1" xfId="1" applyNumberFormat="1" applyFont="1" applyFill="1" applyBorder="1" applyAlignment="1" applyProtection="1">
      <alignment horizontal="center" vertical="center"/>
      <protection locked="0"/>
    </xf>
    <xf numFmtId="4" fontId="15" fillId="7" borderId="1" xfId="1" applyNumberFormat="1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right"/>
    </xf>
    <xf numFmtId="0" fontId="3" fillId="0" borderId="0" xfId="1"/>
    <xf numFmtId="0" fontId="7" fillId="0" borderId="0" xfId="1" applyFont="1"/>
    <xf numFmtId="0" fontId="11" fillId="0" borderId="0" xfId="1" applyFont="1" applyAlignment="1">
      <alignment horizontal="right" vertical="center" wrapText="1"/>
    </xf>
    <xf numFmtId="0" fontId="11" fillId="0" borderId="0" xfId="1" applyFont="1"/>
    <xf numFmtId="0" fontId="6" fillId="0" borderId="0" xfId="1" applyFont="1"/>
    <xf numFmtId="0" fontId="11" fillId="0" borderId="0" xfId="1" applyFont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5" fillId="0" borderId="0" xfId="1" applyFont="1"/>
    <xf numFmtId="0" fontId="13" fillId="0" borderId="0" xfId="1" applyFont="1" applyAlignment="1">
      <alignment horizontal="left" vertical="center"/>
    </xf>
    <xf numFmtId="0" fontId="11" fillId="0" borderId="0" xfId="2" applyFont="1" applyAlignment="1">
      <alignment horizontal="right"/>
    </xf>
    <xf numFmtId="0" fontId="4" fillId="0" borderId="0" xfId="1" applyFont="1"/>
    <xf numFmtId="0" fontId="12" fillId="0" borderId="1" xfId="1" applyFont="1" applyBorder="1" applyAlignment="1">
      <alignment horizontal="center" vertical="center"/>
    </xf>
    <xf numFmtId="4" fontId="27" fillId="0" borderId="1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 vertical="center"/>
    </xf>
    <xf numFmtId="0" fontId="10" fillId="0" borderId="0" xfId="1" applyFont="1"/>
    <xf numFmtId="4" fontId="10" fillId="0" borderId="0" xfId="1" applyNumberFormat="1" applyFont="1"/>
    <xf numFmtId="0" fontId="8" fillId="0" borderId="0" xfId="1" applyFont="1"/>
    <xf numFmtId="0" fontId="25" fillId="0" borderId="1" xfId="1" applyFont="1" applyBorder="1" applyAlignment="1">
      <alignment horizontal="left" vertical="center" wrapText="1"/>
    </xf>
    <xf numFmtId="4" fontId="12" fillId="0" borderId="1" xfId="1" applyNumberFormat="1" applyFont="1" applyBorder="1" applyAlignment="1" applyProtection="1">
      <alignment horizontal="center" vertical="center"/>
      <protection locked="0"/>
    </xf>
    <xf numFmtId="4" fontId="16" fillId="0" borderId="1" xfId="1" applyNumberFormat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left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" fontId="20" fillId="0" borderId="1" xfId="1" applyNumberFormat="1" applyFont="1" applyBorder="1" applyAlignment="1">
      <alignment horizontal="center" vertical="center" wrapText="1"/>
    </xf>
    <xf numFmtId="0" fontId="23" fillId="0" borderId="1" xfId="1" applyFont="1" applyBorder="1" applyAlignment="1">
      <alignment vertical="center" wrapText="1"/>
    </xf>
    <xf numFmtId="4" fontId="20" fillId="0" borderId="1" xfId="1" applyNumberFormat="1" applyFont="1" applyBorder="1" applyAlignment="1">
      <alignment horizontal="center" vertical="center" wrapText="1"/>
    </xf>
    <xf numFmtId="4" fontId="17" fillId="0" borderId="1" xfId="1" applyNumberFormat="1" applyFont="1" applyBorder="1" applyAlignment="1" applyProtection="1">
      <alignment horizontal="center" vertical="center"/>
      <protection locked="0"/>
    </xf>
    <xf numFmtId="4" fontId="18" fillId="0" borderId="1" xfId="1" applyNumberFormat="1" applyFont="1" applyBorder="1" applyAlignment="1" applyProtection="1">
      <alignment horizontal="center" vertical="center"/>
      <protection locked="0"/>
    </xf>
    <xf numFmtId="4" fontId="26" fillId="0" borderId="1" xfId="1" applyNumberFormat="1" applyFont="1" applyBorder="1" applyAlignment="1" applyProtection="1">
      <alignment horizontal="center" vertical="center"/>
      <protection locked="0"/>
    </xf>
    <xf numFmtId="1" fontId="19" fillId="0" borderId="1" xfId="1" applyNumberFormat="1" applyFont="1" applyBorder="1" applyAlignment="1">
      <alignment horizontal="center" vertical="center" wrapText="1"/>
    </xf>
    <xf numFmtId="0" fontId="21" fillId="0" borderId="1" xfId="1" applyFont="1" applyBorder="1" applyAlignment="1">
      <alignment vertical="center" wrapText="1"/>
    </xf>
    <xf numFmtId="4" fontId="19" fillId="0" borderId="1" xfId="1" applyNumberFormat="1" applyFont="1" applyBorder="1" applyAlignment="1">
      <alignment horizontal="center" vertical="center" wrapText="1"/>
    </xf>
    <xf numFmtId="4" fontId="16" fillId="0" borderId="1" xfId="1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18" fillId="0" borderId="1" xfId="1" applyFont="1" applyBorder="1" applyAlignment="1">
      <alignment horizontal="center" vertical="center"/>
    </xf>
    <xf numFmtId="4" fontId="18" fillId="0" borderId="1" xfId="1" applyNumberFormat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166" fontId="21" fillId="7" borderId="1" xfId="0" applyNumberFormat="1" applyFont="1" applyFill="1" applyBorder="1" applyAlignment="1">
      <alignment horizontal="left" vertical="center" wrapText="1"/>
    </xf>
    <xf numFmtId="0" fontId="14" fillId="0" borderId="0" xfId="1" applyFont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38" fillId="0" borderId="0" xfId="1" applyFont="1" applyAlignment="1">
      <alignment horizontal="right"/>
    </xf>
    <xf numFmtId="0" fontId="38" fillId="0" borderId="0" xfId="1" applyFont="1" applyAlignment="1">
      <alignment horizontal="right" vertical="center" wrapText="1"/>
    </xf>
    <xf numFmtId="0" fontId="38" fillId="0" borderId="0" xfId="1" applyFont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/>
    </xf>
    <xf numFmtId="49" fontId="20" fillId="0" borderId="1" xfId="1" applyNumberFormat="1" applyFont="1" applyBorder="1" applyAlignment="1">
      <alignment horizontal="center" vertical="center" wrapText="1"/>
    </xf>
    <xf numFmtId="49" fontId="19" fillId="0" borderId="1" xfId="1" applyNumberFormat="1" applyFont="1" applyBorder="1" applyAlignment="1">
      <alignment horizontal="center" vertical="center" wrapText="1"/>
    </xf>
    <xf numFmtId="0" fontId="25" fillId="0" borderId="1" xfId="1" applyFont="1" applyBorder="1" applyAlignment="1">
      <alignment vertical="center" wrapText="1"/>
    </xf>
    <xf numFmtId="4" fontId="15" fillId="0" borderId="1" xfId="1" applyNumberFormat="1" applyFont="1" applyBorder="1" applyAlignment="1" applyProtection="1">
      <alignment horizontal="center" vertical="center"/>
      <protection locked="0"/>
    </xf>
    <xf numFmtId="49" fontId="18" fillId="0" borderId="1" xfId="1" applyNumberFormat="1" applyFont="1" applyBorder="1" applyAlignment="1">
      <alignment horizontal="center" vertical="center"/>
    </xf>
    <xf numFmtId="0" fontId="23" fillId="0" borderId="1" xfId="1" applyFont="1" applyBorder="1" applyAlignment="1">
      <alignment horizontal="left" vertical="center" wrapText="1"/>
    </xf>
    <xf numFmtId="0" fontId="31" fillId="0" borderId="1" xfId="1" applyFont="1" applyBorder="1" applyAlignment="1">
      <alignment horizontal="left" vertical="center" wrapText="1"/>
    </xf>
    <xf numFmtId="168" fontId="20" fillId="0" borderId="1" xfId="1" applyNumberFormat="1" applyFont="1" applyBorder="1" applyAlignment="1">
      <alignment horizontal="center" vertical="center" wrapText="1"/>
    </xf>
    <xf numFmtId="168" fontId="26" fillId="0" borderId="1" xfId="1" applyNumberFormat="1" applyFont="1" applyBorder="1" applyAlignment="1" applyProtection="1">
      <alignment horizontal="center" vertical="center"/>
      <protection locked="0"/>
    </xf>
    <xf numFmtId="168" fontId="15" fillId="0" borderId="1" xfId="1" applyNumberFormat="1" applyFont="1" applyBorder="1" applyAlignment="1" applyProtection="1">
      <alignment horizontal="center" vertical="center"/>
      <protection locked="0"/>
    </xf>
    <xf numFmtId="168" fontId="18" fillId="0" borderId="1" xfId="1" applyNumberFormat="1" applyFont="1" applyBorder="1" applyAlignment="1" applyProtection="1">
      <alignment horizontal="center" vertical="center"/>
      <protection locked="0"/>
    </xf>
    <xf numFmtId="4" fontId="3" fillId="0" borderId="0" xfId="1" applyNumberFormat="1"/>
    <xf numFmtId="168" fontId="11" fillId="0" borderId="0" xfId="1" applyNumberFormat="1" applyFont="1"/>
    <xf numFmtId="4" fontId="6" fillId="0" borderId="0" xfId="1" applyNumberFormat="1" applyFont="1"/>
    <xf numFmtId="49" fontId="4" fillId="0" borderId="0" xfId="1" applyNumberFormat="1" applyFont="1"/>
    <xf numFmtId="4" fontId="4" fillId="0" borderId="0" xfId="1" applyNumberFormat="1" applyFont="1"/>
    <xf numFmtId="4" fontId="11" fillId="0" borderId="0" xfId="1" applyNumberFormat="1" applyFont="1"/>
    <xf numFmtId="4" fontId="15" fillId="0" borderId="1" xfId="1" applyNumberFormat="1" applyFont="1" applyBorder="1" applyAlignment="1">
      <alignment horizontal="center" vertical="center"/>
    </xf>
    <xf numFmtId="4" fontId="11" fillId="0" borderId="0" xfId="1" applyNumberFormat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 wrapText="1"/>
    </xf>
    <xf numFmtId="168" fontId="12" fillId="0" borderId="0" xfId="1" applyNumberFormat="1" applyFont="1" applyAlignment="1">
      <alignment horizontal="center" vertical="center"/>
    </xf>
    <xf numFmtId="0" fontId="27" fillId="0" borderId="0" xfId="0" applyFont="1"/>
    <xf numFmtId="0" fontId="22" fillId="0" borderId="0" xfId="1" applyFont="1" applyAlignment="1">
      <alignment horizontal="right" vertical="center" wrapText="1"/>
    </xf>
    <xf numFmtId="168" fontId="10" fillId="0" borderId="0" xfId="1" applyNumberFormat="1" applyFont="1" applyAlignment="1">
      <alignment horizontal="center" vertical="center"/>
    </xf>
    <xf numFmtId="0" fontId="9" fillId="0" borderId="0" xfId="0" applyFont="1"/>
    <xf numFmtId="0" fontId="9" fillId="0" borderId="0" xfId="1" applyFont="1"/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8" fillId="0" borderId="0" xfId="0" applyFont="1"/>
    <xf numFmtId="0" fontId="34" fillId="0" borderId="0" xfId="0" applyFont="1"/>
    <xf numFmtId="0" fontId="35" fillId="0" borderId="0" xfId="0" applyFont="1" applyAlignment="1">
      <alignment horizontal="right" vertical="center"/>
    </xf>
    <xf numFmtId="4" fontId="36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167" fontId="19" fillId="0" borderId="0" xfId="1" applyNumberFormat="1" applyFont="1"/>
    <xf numFmtId="49" fontId="12" fillId="6" borderId="1" xfId="1" applyNumberFormat="1" applyFont="1" applyFill="1" applyBorder="1" applyAlignment="1">
      <alignment horizontal="center" vertical="center"/>
    </xf>
    <xf numFmtId="49" fontId="16" fillId="6" borderId="1" xfId="1" applyNumberFormat="1" applyFont="1" applyFill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49" fontId="20" fillId="7" borderId="1" xfId="1" applyNumberFormat="1" applyFont="1" applyFill="1" applyBorder="1" applyAlignment="1">
      <alignment horizontal="center" vertical="center" wrapText="1"/>
    </xf>
    <xf numFmtId="49" fontId="12" fillId="12" borderId="1" xfId="1" applyNumberFormat="1" applyFont="1" applyFill="1" applyBorder="1" applyAlignment="1">
      <alignment horizontal="center" vertical="center"/>
    </xf>
    <xf numFmtId="0" fontId="22" fillId="12" borderId="1" xfId="1" applyFont="1" applyFill="1" applyBorder="1" applyAlignment="1">
      <alignment horizontal="center" vertical="center" wrapText="1"/>
    </xf>
    <xf numFmtId="4" fontId="27" fillId="12" borderId="1" xfId="1" applyNumberFormat="1" applyFont="1" applyFill="1" applyBorder="1" applyAlignment="1">
      <alignment horizontal="center" vertical="center" wrapText="1"/>
    </xf>
    <xf numFmtId="4" fontId="12" fillId="12" borderId="1" xfId="1" applyNumberFormat="1" applyFont="1" applyFill="1" applyBorder="1" applyAlignment="1">
      <alignment horizontal="center" vertical="center"/>
    </xf>
    <xf numFmtId="4" fontId="18" fillId="6" borderId="1" xfId="1" applyNumberFormat="1" applyFont="1" applyFill="1" applyBorder="1" applyAlignment="1" applyProtection="1">
      <alignment horizontal="center" vertical="center"/>
      <protection locked="0"/>
    </xf>
    <xf numFmtId="1" fontId="27" fillId="2" borderId="1" xfId="1" applyNumberFormat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vertical="center" wrapText="1"/>
    </xf>
    <xf numFmtId="4" fontId="27" fillId="6" borderId="1" xfId="1" applyNumberFormat="1" applyFont="1" applyFill="1" applyBorder="1" applyAlignment="1">
      <alignment horizontal="center" vertical="center" wrapText="1"/>
    </xf>
    <xf numFmtId="0" fontId="21" fillId="6" borderId="1" xfId="1" applyFont="1" applyFill="1" applyBorder="1" applyAlignment="1">
      <alignment vertical="center" wrapText="1"/>
    </xf>
    <xf numFmtId="4" fontId="19" fillId="6" borderId="1" xfId="1" applyNumberFormat="1" applyFont="1" applyFill="1" applyBorder="1" applyAlignment="1">
      <alignment horizontal="center" vertical="center" wrapText="1"/>
    </xf>
    <xf numFmtId="49" fontId="19" fillId="6" borderId="1" xfId="1" applyNumberFormat="1" applyFont="1" applyFill="1" applyBorder="1" applyAlignment="1">
      <alignment horizontal="center" vertical="center" wrapText="1"/>
    </xf>
    <xf numFmtId="4" fontId="16" fillId="6" borderId="1" xfId="1" applyNumberFormat="1" applyFont="1" applyFill="1" applyBorder="1" applyAlignment="1">
      <alignment horizontal="center" vertical="center"/>
    </xf>
    <xf numFmtId="49" fontId="18" fillId="6" borderId="1" xfId="1" applyNumberFormat="1" applyFont="1" applyFill="1" applyBorder="1" applyAlignment="1">
      <alignment horizontal="center" vertical="center"/>
    </xf>
    <xf numFmtId="4" fontId="26" fillId="7" borderId="1" xfId="1" applyNumberFormat="1" applyFont="1" applyFill="1" applyBorder="1" applyAlignment="1">
      <alignment horizontal="center" vertical="center"/>
    </xf>
    <xf numFmtId="49" fontId="26" fillId="7" borderId="1" xfId="1" applyNumberFormat="1" applyFont="1" applyFill="1" applyBorder="1" applyAlignment="1">
      <alignment horizontal="center" vertical="center"/>
    </xf>
    <xf numFmtId="0" fontId="31" fillId="7" borderId="1" xfId="1" applyFont="1" applyFill="1" applyBorder="1" applyAlignment="1">
      <alignment horizontal="left" vertical="center" wrapText="1"/>
    </xf>
    <xf numFmtId="49" fontId="10" fillId="13" borderId="1" xfId="1" applyNumberFormat="1" applyFont="1" applyFill="1" applyBorder="1" applyAlignment="1">
      <alignment horizontal="center" vertical="center"/>
    </xf>
    <xf numFmtId="0" fontId="22" fillId="13" borderId="1" xfId="1" applyFont="1" applyFill="1" applyBorder="1" applyAlignment="1">
      <alignment horizontal="center" vertical="center" wrapText="1"/>
    </xf>
    <xf numFmtId="4" fontId="12" fillId="13" borderId="1" xfId="1" applyNumberFormat="1" applyFont="1" applyFill="1" applyBorder="1" applyAlignment="1">
      <alignment horizontal="center" vertical="center"/>
    </xf>
    <xf numFmtId="49" fontId="15" fillId="12" borderId="1" xfId="0" applyNumberFormat="1" applyFont="1" applyFill="1" applyBorder="1" applyAlignment="1">
      <alignment horizontal="center" vertical="center" wrapText="1"/>
    </xf>
    <xf numFmtId="49" fontId="15" fillId="13" borderId="1" xfId="0" applyNumberFormat="1" applyFont="1" applyFill="1" applyBorder="1" applyAlignment="1">
      <alignment horizontal="center" vertical="center" wrapText="1"/>
    </xf>
    <xf numFmtId="0" fontId="25" fillId="12" borderId="1" xfId="1" applyFont="1" applyFill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49" fontId="18" fillId="7" borderId="1" xfId="1" applyNumberFormat="1" applyFont="1" applyFill="1" applyBorder="1" applyAlignment="1">
      <alignment horizontal="center" vertical="center"/>
    </xf>
    <xf numFmtId="0" fontId="23" fillId="9" borderId="1" xfId="1" applyFont="1" applyFill="1" applyBorder="1" applyAlignment="1">
      <alignment vertical="center" wrapText="1"/>
    </xf>
    <xf numFmtId="0" fontId="21" fillId="9" borderId="1" xfId="1" applyFont="1" applyFill="1" applyBorder="1" applyAlignment="1">
      <alignment horizontal="center" vertical="center" wrapText="1"/>
    </xf>
    <xf numFmtId="4" fontId="15" fillId="9" borderId="1" xfId="1" applyNumberFormat="1" applyFont="1" applyFill="1" applyBorder="1" applyAlignment="1">
      <alignment horizontal="center" vertical="center"/>
    </xf>
    <xf numFmtId="4" fontId="18" fillId="9" borderId="1" xfId="1" applyNumberFormat="1" applyFont="1" applyFill="1" applyBorder="1" applyAlignment="1">
      <alignment horizontal="center" vertical="center"/>
    </xf>
    <xf numFmtId="49" fontId="15" fillId="6" borderId="1" xfId="1" applyNumberFormat="1" applyFont="1" applyFill="1" applyBorder="1" applyAlignment="1">
      <alignment horizontal="center" vertical="center"/>
    </xf>
    <xf numFmtId="0" fontId="11" fillId="9" borderId="0" xfId="1" applyFont="1" applyFill="1" applyAlignment="1">
      <alignment horizontal="right"/>
    </xf>
    <xf numFmtId="0" fontId="3" fillId="9" borderId="0" xfId="1" applyFill="1"/>
    <xf numFmtId="0" fontId="7" fillId="9" borderId="0" xfId="1" applyFont="1" applyFill="1"/>
    <xf numFmtId="0" fontId="11" fillId="9" borderId="0" xfId="1" applyFont="1" applyFill="1" applyAlignment="1">
      <alignment horizontal="right" vertical="center" wrapText="1"/>
    </xf>
    <xf numFmtId="0" fontId="11" fillId="9" borderId="0" xfId="1" applyFont="1" applyFill="1"/>
    <xf numFmtId="0" fontId="6" fillId="9" borderId="0" xfId="1" applyFont="1" applyFill="1"/>
    <xf numFmtId="0" fontId="11" fillId="9" borderId="0" xfId="1" applyFont="1" applyFill="1" applyAlignment="1">
      <alignment horizontal="center" vertical="center" wrapText="1"/>
    </xf>
    <xf numFmtId="0" fontId="14" fillId="9" borderId="0" xfId="1" applyFont="1" applyFill="1" applyAlignment="1">
      <alignment vertical="center" wrapText="1"/>
    </xf>
    <xf numFmtId="0" fontId="5" fillId="9" borderId="0" xfId="1" applyFont="1" applyFill="1"/>
    <xf numFmtId="0" fontId="13" fillId="9" borderId="0" xfId="1" applyFont="1" applyFill="1" applyAlignment="1">
      <alignment horizontal="left" vertical="center"/>
    </xf>
    <xf numFmtId="0" fontId="11" fillId="9" borderId="0" xfId="2" applyFont="1" applyFill="1" applyAlignment="1">
      <alignment horizontal="right"/>
    </xf>
    <xf numFmtId="0" fontId="4" fillId="9" borderId="0" xfId="1" applyFont="1" applyFill="1"/>
    <xf numFmtId="0" fontId="12" fillId="9" borderId="1" xfId="1" applyFont="1" applyFill="1" applyBorder="1" applyAlignment="1">
      <alignment horizontal="center" vertical="center"/>
    </xf>
    <xf numFmtId="0" fontId="10" fillId="9" borderId="0" xfId="1" applyFont="1" applyFill="1"/>
    <xf numFmtId="4" fontId="10" fillId="9" borderId="0" xfId="1" applyNumberFormat="1" applyFont="1" applyFill="1"/>
    <xf numFmtId="0" fontId="8" fillId="9" borderId="0" xfId="1" applyFont="1" applyFill="1"/>
    <xf numFmtId="0" fontId="25" fillId="9" borderId="1" xfId="1" applyFont="1" applyFill="1" applyBorder="1" applyAlignment="1">
      <alignment horizontal="left" vertical="center" wrapText="1"/>
    </xf>
    <xf numFmtId="4" fontId="15" fillId="9" borderId="1" xfId="1" applyNumberFormat="1" applyFont="1" applyFill="1" applyBorder="1" applyAlignment="1" applyProtection="1">
      <alignment horizontal="center" vertical="center"/>
      <protection locked="0"/>
    </xf>
    <xf numFmtId="0" fontId="16" fillId="9" borderId="1" xfId="1" applyFont="1" applyFill="1" applyBorder="1" applyAlignment="1">
      <alignment horizontal="center" vertical="center"/>
    </xf>
    <xf numFmtId="166" fontId="21" fillId="9" borderId="1" xfId="0" applyNumberFormat="1" applyFont="1" applyFill="1" applyBorder="1" applyAlignment="1">
      <alignment horizontal="left" vertical="center" wrapText="1"/>
    </xf>
    <xf numFmtId="4" fontId="19" fillId="9" borderId="1" xfId="0" applyNumberFormat="1" applyFont="1" applyFill="1" applyBorder="1" applyAlignment="1">
      <alignment horizontal="center" vertical="center" wrapText="1"/>
    </xf>
    <xf numFmtId="4" fontId="16" fillId="9" borderId="1" xfId="1" applyNumberFormat="1" applyFont="1" applyFill="1" applyBorder="1" applyAlignment="1" applyProtection="1">
      <alignment horizontal="center" vertical="center"/>
      <protection locked="0"/>
    </xf>
    <xf numFmtId="0" fontId="24" fillId="9" borderId="0" xfId="0" applyFont="1" applyFill="1" applyAlignment="1">
      <alignment horizontal="center" vertical="center"/>
    </xf>
    <xf numFmtId="1" fontId="20" fillId="9" borderId="1" xfId="1" applyNumberFormat="1" applyFont="1" applyFill="1" applyBorder="1" applyAlignment="1">
      <alignment horizontal="center" vertical="center" wrapText="1"/>
    </xf>
    <xf numFmtId="4" fontId="20" fillId="9" borderId="1" xfId="1" applyNumberFormat="1" applyFont="1" applyFill="1" applyBorder="1" applyAlignment="1">
      <alignment horizontal="center" vertical="center" wrapText="1"/>
    </xf>
    <xf numFmtId="4" fontId="17" fillId="9" borderId="1" xfId="1" applyNumberFormat="1" applyFont="1" applyFill="1" applyBorder="1" applyAlignment="1" applyProtection="1">
      <alignment horizontal="center" vertical="center"/>
      <protection locked="0"/>
    </xf>
    <xf numFmtId="4" fontId="26" fillId="9" borderId="1" xfId="1" applyNumberFormat="1" applyFont="1" applyFill="1" applyBorder="1" applyAlignment="1" applyProtection="1">
      <alignment horizontal="center" vertical="center"/>
      <protection locked="0"/>
    </xf>
    <xf numFmtId="4" fontId="18" fillId="9" borderId="1" xfId="1" applyNumberFormat="1" applyFont="1" applyFill="1" applyBorder="1" applyAlignment="1" applyProtection="1">
      <alignment horizontal="center" vertical="center"/>
      <protection locked="0"/>
    </xf>
    <xf numFmtId="1" fontId="19" fillId="9" borderId="1" xfId="1" applyNumberFormat="1" applyFont="1" applyFill="1" applyBorder="1" applyAlignment="1">
      <alignment horizontal="center" vertical="center" wrapText="1"/>
    </xf>
    <xf numFmtId="0" fontId="21" fillId="9" borderId="1" xfId="1" applyFont="1" applyFill="1" applyBorder="1" applyAlignment="1">
      <alignment vertical="center" wrapText="1"/>
    </xf>
    <xf numFmtId="4" fontId="19" fillId="9" borderId="1" xfId="1" applyNumberFormat="1" applyFont="1" applyFill="1" applyBorder="1" applyAlignment="1">
      <alignment horizontal="center" vertical="center" wrapText="1"/>
    </xf>
    <xf numFmtId="4" fontId="16" fillId="9" borderId="1" xfId="1" applyNumberFormat="1" applyFont="1" applyFill="1" applyBorder="1" applyAlignment="1">
      <alignment horizontal="center" vertical="center"/>
    </xf>
    <xf numFmtId="0" fontId="27" fillId="9" borderId="0" xfId="0" applyFont="1" applyFill="1"/>
    <xf numFmtId="166" fontId="25" fillId="7" borderId="1" xfId="0" applyNumberFormat="1" applyFont="1" applyFill="1" applyBorder="1" applyAlignment="1">
      <alignment horizontal="left" vertical="center" wrapText="1"/>
    </xf>
    <xf numFmtId="0" fontId="18" fillId="14" borderId="1" xfId="1" applyFont="1" applyFill="1" applyBorder="1" applyAlignment="1">
      <alignment horizontal="center" vertical="center"/>
    </xf>
    <xf numFmtId="0" fontId="21" fillId="14" borderId="1" xfId="1" applyFont="1" applyFill="1" applyBorder="1" applyAlignment="1">
      <alignment horizontal="left" vertical="center" wrapText="1"/>
    </xf>
    <xf numFmtId="4" fontId="12" fillId="14" borderId="1" xfId="1" applyNumberFormat="1" applyFont="1" applyFill="1" applyBorder="1" applyAlignment="1">
      <alignment horizontal="center" vertical="center"/>
    </xf>
    <xf numFmtId="4" fontId="18" fillId="14" borderId="1" xfId="1" applyNumberFormat="1" applyFont="1" applyFill="1" applyBorder="1" applyAlignment="1">
      <alignment horizontal="center" vertical="center"/>
    </xf>
    <xf numFmtId="0" fontId="12" fillId="7" borderId="1" xfId="1" applyFont="1" applyFill="1" applyBorder="1" applyAlignment="1">
      <alignment horizontal="center" vertical="center"/>
    </xf>
    <xf numFmtId="0" fontId="22" fillId="7" borderId="1" xfId="1" applyFont="1" applyFill="1" applyBorder="1" applyAlignment="1">
      <alignment horizontal="center" vertical="center" wrapText="1"/>
    </xf>
    <xf numFmtId="4" fontId="27" fillId="7" borderId="1" xfId="1" applyNumberFormat="1" applyFont="1" applyFill="1" applyBorder="1" applyAlignment="1">
      <alignment horizontal="center" vertical="center" wrapText="1"/>
    </xf>
    <xf numFmtId="0" fontId="16" fillId="7" borderId="1" xfId="1" applyFont="1" applyFill="1" applyBorder="1" applyAlignment="1">
      <alignment horizontal="center" vertical="center"/>
    </xf>
    <xf numFmtId="4" fontId="19" fillId="7" borderId="1" xfId="0" applyNumberFormat="1" applyFont="1" applyFill="1" applyBorder="1" applyAlignment="1">
      <alignment horizontal="center" vertical="center" wrapText="1"/>
    </xf>
    <xf numFmtId="1" fontId="20" fillId="14" borderId="1" xfId="1" applyNumberFormat="1" applyFont="1" applyFill="1" applyBorder="1" applyAlignment="1">
      <alignment horizontal="center" vertical="center" wrapText="1"/>
    </xf>
    <xf numFmtId="0" fontId="23" fillId="14" borderId="1" xfId="1" applyFont="1" applyFill="1" applyBorder="1" applyAlignment="1">
      <alignment vertical="center" wrapText="1"/>
    </xf>
    <xf numFmtId="4" fontId="20" fillId="14" borderId="1" xfId="1" applyNumberFormat="1" applyFont="1" applyFill="1" applyBorder="1" applyAlignment="1">
      <alignment horizontal="center" vertical="center" wrapText="1"/>
    </xf>
    <xf numFmtId="4" fontId="17" fillId="14" borderId="1" xfId="1" applyNumberFormat="1" applyFont="1" applyFill="1" applyBorder="1" applyAlignment="1" applyProtection="1">
      <alignment horizontal="center" vertical="center"/>
      <protection locked="0"/>
    </xf>
    <xf numFmtId="4" fontId="16" fillId="14" borderId="1" xfId="1" applyNumberFormat="1" applyFont="1" applyFill="1" applyBorder="1" applyAlignment="1" applyProtection="1">
      <alignment horizontal="center" vertical="center"/>
      <protection locked="0"/>
    </xf>
    <xf numFmtId="4" fontId="27" fillId="9" borderId="1" xfId="1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4" fontId="4" fillId="9" borderId="0" xfId="1" applyNumberFormat="1" applyFont="1" applyFill="1"/>
    <xf numFmtId="0" fontId="15" fillId="9" borderId="1" xfId="1" applyFont="1" applyFill="1" applyBorder="1" applyAlignment="1">
      <alignment horizontal="center" vertical="center"/>
    </xf>
    <xf numFmtId="4" fontId="18" fillId="14" borderId="1" xfId="1" applyNumberFormat="1" applyFont="1" applyFill="1" applyBorder="1" applyAlignment="1" applyProtection="1">
      <alignment horizontal="center" vertical="center"/>
      <protection locked="0"/>
    </xf>
    <xf numFmtId="4" fontId="12" fillId="14" borderId="1" xfId="1" applyNumberFormat="1" applyFont="1" applyFill="1" applyBorder="1" applyAlignment="1" applyProtection="1">
      <alignment horizontal="center" vertical="center"/>
      <protection locked="0"/>
    </xf>
    <xf numFmtId="4" fontId="18" fillId="8" borderId="1" xfId="1" applyNumberFormat="1" applyFont="1" applyFill="1" applyBorder="1" applyAlignment="1">
      <alignment horizontal="center" vertical="center"/>
    </xf>
    <xf numFmtId="0" fontId="14" fillId="9" borderId="0" xfId="1" applyFont="1" applyFill="1" applyAlignment="1">
      <alignment horizontal="center" vertical="center" wrapText="1"/>
    </xf>
    <xf numFmtId="0" fontId="22" fillId="9" borderId="1" xfId="1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/>
    </xf>
    <xf numFmtId="0" fontId="25" fillId="9" borderId="1" xfId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/>
    </xf>
    <xf numFmtId="4" fontId="27" fillId="8" borderId="1" xfId="1" applyNumberFormat="1" applyFont="1" applyFill="1" applyBorder="1" applyAlignment="1">
      <alignment horizontal="center" vertical="center" wrapText="1"/>
    </xf>
    <xf numFmtId="1" fontId="20" fillId="6" borderId="1" xfId="1" applyNumberFormat="1" applyFont="1" applyFill="1" applyBorder="1" applyAlignment="1">
      <alignment horizontal="center" vertical="center" wrapText="1"/>
    </xf>
    <xf numFmtId="0" fontId="23" fillId="6" borderId="1" xfId="1" applyFont="1" applyFill="1" applyBorder="1" applyAlignment="1">
      <alignment vertical="center" wrapText="1"/>
    </xf>
    <xf numFmtId="4" fontId="20" fillId="6" borderId="1" xfId="1" applyNumberFormat="1" applyFont="1" applyFill="1" applyBorder="1" applyAlignment="1">
      <alignment horizontal="center" vertical="center" wrapText="1"/>
    </xf>
    <xf numFmtId="4" fontId="17" fillId="6" borderId="1" xfId="1" applyNumberFormat="1" applyFont="1" applyFill="1" applyBorder="1" applyAlignment="1" applyProtection="1">
      <alignment horizontal="center" vertical="center"/>
      <protection locked="0"/>
    </xf>
    <xf numFmtId="0" fontId="25" fillId="9" borderId="1" xfId="1" applyFont="1" applyFill="1" applyBorder="1" applyAlignment="1">
      <alignment vertical="center" wrapText="1"/>
    </xf>
    <xf numFmtId="0" fontId="26" fillId="9" borderId="1" xfId="1" applyFont="1" applyFill="1" applyBorder="1" applyAlignment="1">
      <alignment horizontal="center" vertical="center"/>
    </xf>
    <xf numFmtId="0" fontId="23" fillId="9" borderId="1" xfId="1" applyFont="1" applyFill="1" applyBorder="1" applyAlignment="1">
      <alignment horizontal="left" vertical="center" wrapText="1"/>
    </xf>
    <xf numFmtId="0" fontId="31" fillId="9" borderId="1" xfId="1" applyFont="1" applyFill="1" applyBorder="1" applyAlignment="1">
      <alignment horizontal="left" vertical="center" wrapText="1"/>
    </xf>
    <xf numFmtId="168" fontId="20" fillId="9" borderId="1" xfId="1" applyNumberFormat="1" applyFont="1" applyFill="1" applyBorder="1" applyAlignment="1">
      <alignment horizontal="center" vertical="center" wrapText="1"/>
    </xf>
    <xf numFmtId="168" fontId="26" fillId="9" borderId="1" xfId="1" applyNumberFormat="1" applyFont="1" applyFill="1" applyBorder="1" applyAlignment="1" applyProtection="1">
      <alignment horizontal="center" vertical="center"/>
      <protection locked="0"/>
    </xf>
    <xf numFmtId="168" fontId="15" fillId="9" borderId="1" xfId="1" applyNumberFormat="1" applyFont="1" applyFill="1" applyBorder="1" applyAlignment="1" applyProtection="1">
      <alignment horizontal="center" vertical="center"/>
      <protection locked="0"/>
    </xf>
    <xf numFmtId="168" fontId="18" fillId="9" borderId="1" xfId="1" applyNumberFormat="1" applyFont="1" applyFill="1" applyBorder="1" applyAlignment="1" applyProtection="1">
      <alignment horizontal="center" vertical="center"/>
      <protection locked="0"/>
    </xf>
    <xf numFmtId="4" fontId="3" fillId="9" borderId="0" xfId="1" applyNumberFormat="1" applyFill="1"/>
    <xf numFmtId="168" fontId="11" fillId="9" borderId="0" xfId="1" applyNumberFormat="1" applyFont="1" applyFill="1"/>
    <xf numFmtId="4" fontId="6" fillId="9" borderId="0" xfId="1" applyNumberFormat="1" applyFont="1" applyFill="1"/>
    <xf numFmtId="4" fontId="11" fillId="9" borderId="0" xfId="1" applyNumberFormat="1" applyFont="1" applyFill="1"/>
    <xf numFmtId="4" fontId="11" fillId="9" borderId="0" xfId="1" applyNumberFormat="1" applyFont="1" applyFill="1" applyAlignment="1">
      <alignment horizontal="center"/>
    </xf>
    <xf numFmtId="0" fontId="10" fillId="9" borderId="0" xfId="1" applyFont="1" applyFill="1" applyAlignment="1">
      <alignment horizontal="center" vertical="center"/>
    </xf>
    <xf numFmtId="0" fontId="22" fillId="9" borderId="0" xfId="1" applyFont="1" applyFill="1" applyAlignment="1">
      <alignment horizontal="center" vertical="center" wrapText="1"/>
    </xf>
    <xf numFmtId="168" fontId="12" fillId="9" borderId="0" xfId="1" applyNumberFormat="1" applyFont="1" applyFill="1" applyAlignment="1">
      <alignment horizontal="center" vertical="center"/>
    </xf>
    <xf numFmtId="0" fontId="22" fillId="9" borderId="0" xfId="1" applyFont="1" applyFill="1" applyAlignment="1">
      <alignment horizontal="right" vertical="center" wrapText="1"/>
    </xf>
    <xf numFmtId="168" fontId="10" fillId="9" borderId="0" xfId="1" applyNumberFormat="1" applyFont="1" applyFill="1" applyAlignment="1">
      <alignment horizontal="center" vertical="center"/>
    </xf>
    <xf numFmtId="0" fontId="9" fillId="9" borderId="0" xfId="0" applyFont="1" applyFill="1"/>
    <xf numFmtId="0" fontId="9" fillId="9" borderId="0" xfId="1" applyFont="1" applyFill="1"/>
    <xf numFmtId="0" fontId="28" fillId="9" borderId="0" xfId="0" applyFont="1" applyFill="1" applyAlignment="1">
      <alignment horizontal="center" vertical="center" wrapText="1"/>
    </xf>
    <xf numFmtId="0" fontId="29" fillId="9" borderId="0" xfId="0" applyFont="1" applyFill="1" applyAlignment="1">
      <alignment horizontal="center" vertical="center" wrapText="1"/>
    </xf>
    <xf numFmtId="0" fontId="28" fillId="9" borderId="0" xfId="0" applyFont="1" applyFill="1"/>
    <xf numFmtId="0" fontId="34" fillId="9" borderId="0" xfId="0" applyFont="1" applyFill="1"/>
    <xf numFmtId="0" fontId="35" fillId="9" borderId="0" xfId="0" applyFont="1" applyFill="1" applyAlignment="1">
      <alignment horizontal="right" vertical="center"/>
    </xf>
    <xf numFmtId="4" fontId="36" fillId="9" borderId="0" xfId="0" applyNumberFormat="1" applyFont="1" applyFill="1" applyAlignment="1">
      <alignment horizontal="center" vertical="center"/>
    </xf>
    <xf numFmtId="4" fontId="10" fillId="9" borderId="0" xfId="0" applyNumberFormat="1" applyFont="1" applyFill="1" applyAlignment="1">
      <alignment horizontal="center" vertical="center"/>
    </xf>
    <xf numFmtId="4" fontId="11" fillId="9" borderId="0" xfId="0" applyNumberFormat="1" applyFont="1" applyFill="1" applyAlignment="1">
      <alignment horizontal="center" vertical="center"/>
    </xf>
    <xf numFmtId="167" fontId="19" fillId="9" borderId="0" xfId="1" applyNumberFormat="1" applyFont="1" applyFill="1"/>
    <xf numFmtId="0" fontId="12" fillId="11" borderId="1" xfId="1" applyFont="1" applyFill="1" applyBorder="1" applyAlignment="1">
      <alignment horizontal="center" vertical="center"/>
    </xf>
    <xf numFmtId="0" fontId="22" fillId="11" borderId="1" xfId="1" applyFont="1" applyFill="1" applyBorder="1" applyAlignment="1">
      <alignment horizontal="center" vertical="center" wrapText="1"/>
    </xf>
    <xf numFmtId="4" fontId="27" fillId="11" borderId="1" xfId="1" applyNumberFormat="1" applyFont="1" applyFill="1" applyBorder="1" applyAlignment="1">
      <alignment horizontal="center" vertical="center" wrapText="1"/>
    </xf>
    <xf numFmtId="0" fontId="25" fillId="11" borderId="1" xfId="1" applyFont="1" applyFill="1" applyBorder="1" applyAlignment="1">
      <alignment horizontal="left" vertical="center" wrapText="1"/>
    </xf>
    <xf numFmtId="4" fontId="12" fillId="11" borderId="1" xfId="1" applyNumberFormat="1" applyFont="1" applyFill="1" applyBorder="1" applyAlignment="1" applyProtection="1">
      <alignment horizontal="center" vertical="center"/>
      <protection locked="0"/>
    </xf>
    <xf numFmtId="4" fontId="16" fillId="11" borderId="1" xfId="1" applyNumberFormat="1" applyFont="1" applyFill="1" applyBorder="1" applyAlignment="1" applyProtection="1">
      <alignment horizontal="center" vertical="center"/>
      <protection locked="0"/>
    </xf>
    <xf numFmtId="0" fontId="10" fillId="11" borderId="1" xfId="1" applyFont="1" applyFill="1" applyBorder="1" applyAlignment="1">
      <alignment horizontal="center" vertical="center"/>
    </xf>
    <xf numFmtId="0" fontId="3" fillId="6" borderId="0" xfId="1" applyFill="1"/>
    <xf numFmtId="0" fontId="4" fillId="6" borderId="0" xfId="1" applyFont="1" applyFill="1"/>
    <xf numFmtId="0" fontId="10" fillId="12" borderId="1" xfId="1" applyFont="1" applyFill="1" applyBorder="1" applyAlignment="1">
      <alignment horizontal="center"/>
    </xf>
    <xf numFmtId="0" fontId="22" fillId="12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25" fillId="11" borderId="1" xfId="1" applyFont="1" applyFill="1" applyBorder="1" applyAlignment="1">
      <alignment horizontal="center" vertical="center" wrapText="1"/>
    </xf>
    <xf numFmtId="0" fontId="21" fillId="14" borderId="1" xfId="1" applyFont="1" applyFill="1" applyBorder="1" applyAlignment="1">
      <alignment horizontal="center" vertical="center" wrapText="1"/>
    </xf>
    <xf numFmtId="0" fontId="18" fillId="11" borderId="1" xfId="1" applyFont="1" applyFill="1" applyBorder="1" applyAlignment="1">
      <alignment horizontal="center" vertical="center"/>
    </xf>
    <xf numFmtId="0" fontId="21" fillId="11" borderId="1" xfId="1" applyFont="1" applyFill="1" applyBorder="1" applyAlignment="1">
      <alignment horizontal="left" vertical="center" wrapText="1"/>
    </xf>
    <xf numFmtId="4" fontId="18" fillId="11" borderId="1" xfId="1" applyNumberFormat="1" applyFont="1" applyFill="1" applyBorder="1" applyAlignment="1">
      <alignment horizontal="center" vertical="center"/>
    </xf>
    <xf numFmtId="4" fontId="12" fillId="15" borderId="1" xfId="1" applyNumberFormat="1" applyFont="1" applyFill="1" applyBorder="1" applyAlignment="1">
      <alignment horizontal="center" vertical="center"/>
    </xf>
    <xf numFmtId="0" fontId="18" fillId="15" borderId="1" xfId="1" applyFont="1" applyFill="1" applyBorder="1" applyAlignment="1">
      <alignment horizontal="center" vertical="center"/>
    </xf>
    <xf numFmtId="0" fontId="21" fillId="15" borderId="1" xfId="1" applyFont="1" applyFill="1" applyBorder="1" applyAlignment="1">
      <alignment horizontal="left" vertical="center" wrapText="1"/>
    </xf>
    <xf numFmtId="4" fontId="18" fillId="15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4" fillId="2" borderId="1" xfId="1" applyFont="1" applyFill="1" applyBorder="1"/>
    <xf numFmtId="4" fontId="0" fillId="0" borderId="1" xfId="0" applyNumberFormat="1" applyBorder="1" applyAlignment="1">
      <alignment horizontal="center" vertical="center"/>
    </xf>
    <xf numFmtId="0" fontId="21" fillId="0" borderId="1" xfId="0" applyFont="1" applyBorder="1"/>
    <xf numFmtId="1" fontId="23" fillId="2" borderId="1" xfId="1" applyNumberFormat="1" applyFont="1" applyFill="1" applyBorder="1" applyAlignment="1">
      <alignment horizontal="center" vertical="center" wrapText="1"/>
    </xf>
    <xf numFmtId="0" fontId="22" fillId="16" borderId="1" xfId="1" applyFont="1" applyFill="1" applyBorder="1" applyAlignment="1">
      <alignment horizontal="center" vertical="center" wrapText="1"/>
    </xf>
    <xf numFmtId="4" fontId="12" fillId="16" borderId="1" xfId="1" applyNumberFormat="1" applyFont="1" applyFill="1" applyBorder="1" applyAlignment="1">
      <alignment horizontal="center" vertical="center"/>
    </xf>
    <xf numFmtId="0" fontId="16" fillId="16" borderId="1" xfId="1" applyFont="1" applyFill="1" applyBorder="1" applyAlignment="1">
      <alignment horizontal="center" vertical="center"/>
    </xf>
    <xf numFmtId="166" fontId="21" fillId="16" borderId="1" xfId="0" applyNumberFormat="1" applyFont="1" applyFill="1" applyBorder="1" applyAlignment="1">
      <alignment horizontal="left" vertical="center" wrapText="1"/>
    </xf>
    <xf numFmtId="4" fontId="19" fillId="16" borderId="1" xfId="0" applyNumberFormat="1" applyFont="1" applyFill="1" applyBorder="1" applyAlignment="1">
      <alignment horizontal="center" vertical="center" wrapText="1"/>
    </xf>
    <xf numFmtId="4" fontId="16" fillId="16" borderId="1" xfId="1" applyNumberFormat="1" applyFont="1" applyFill="1" applyBorder="1" applyAlignment="1" applyProtection="1">
      <alignment horizontal="center" vertical="center"/>
      <protection locked="0"/>
    </xf>
    <xf numFmtId="0" fontId="10" fillId="16" borderId="1" xfId="1" applyFont="1" applyFill="1" applyBorder="1" applyAlignment="1">
      <alignment horizontal="center" vertical="center"/>
    </xf>
    <xf numFmtId="0" fontId="0" fillId="8" borderId="1" xfId="0" applyFill="1" applyBorder="1"/>
    <xf numFmtId="0" fontId="27" fillId="8" borderId="1" xfId="0" applyFont="1" applyFill="1" applyBorder="1"/>
    <xf numFmtId="4" fontId="19" fillId="7" borderId="1" xfId="0" applyNumberFormat="1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vertical="center"/>
    </xf>
    <xf numFmtId="4" fontId="27" fillId="6" borderId="1" xfId="1" applyNumberFormat="1" applyFont="1" applyFill="1" applyBorder="1" applyAlignment="1">
      <alignment horizontal="center" vertical="center"/>
    </xf>
    <xf numFmtId="4" fontId="19" fillId="6" borderId="1" xfId="0" applyNumberFormat="1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/>
    </xf>
    <xf numFmtId="0" fontId="27" fillId="9" borderId="1" xfId="0" applyFont="1" applyFill="1" applyBorder="1" applyAlignment="1">
      <alignment vertical="center"/>
    </xf>
    <xf numFmtId="0" fontId="0" fillId="9" borderId="1" xfId="0" applyFill="1" applyBorder="1"/>
    <xf numFmtId="4" fontId="0" fillId="9" borderId="1" xfId="0" applyNumberFormat="1" applyFill="1" applyBorder="1" applyAlignment="1">
      <alignment horizontal="center" vertical="center"/>
    </xf>
    <xf numFmtId="4" fontId="19" fillId="9" borderId="1" xfId="0" applyNumberFormat="1" applyFont="1" applyFill="1" applyBorder="1" applyAlignment="1">
      <alignment horizontal="center" vertical="center"/>
    </xf>
    <xf numFmtId="0" fontId="10" fillId="8" borderId="1" xfId="1" applyFont="1" applyFill="1" applyBorder="1" applyAlignment="1">
      <alignment horizontal="center" vertical="center"/>
    </xf>
    <xf numFmtId="0" fontId="26" fillId="14" borderId="1" xfId="1" applyFont="1" applyFill="1" applyBorder="1" applyAlignment="1">
      <alignment horizontal="center" vertical="center"/>
    </xf>
    <xf numFmtId="166" fontId="21" fillId="14" borderId="1" xfId="0" applyNumberFormat="1" applyFont="1" applyFill="1" applyBorder="1" applyAlignment="1">
      <alignment horizontal="left" vertical="center" wrapText="1"/>
    </xf>
    <xf numFmtId="4" fontId="21" fillId="9" borderId="1" xfId="1" applyNumberFormat="1" applyFont="1" applyFill="1" applyBorder="1" applyAlignment="1">
      <alignment horizontal="center" vertical="center" wrapText="1"/>
    </xf>
    <xf numFmtId="4" fontId="15" fillId="9" borderId="1" xfId="1" applyNumberFormat="1" applyFont="1" applyFill="1" applyBorder="1" applyAlignment="1">
      <alignment horizontal="center" vertical="center" wrapText="1"/>
    </xf>
    <xf numFmtId="4" fontId="18" fillId="9" borderId="1" xfId="1" applyNumberFormat="1" applyFont="1" applyFill="1" applyBorder="1" applyAlignment="1">
      <alignment horizontal="center" vertical="center" wrapText="1"/>
    </xf>
    <xf numFmtId="1" fontId="21" fillId="9" borderId="1" xfId="0" applyNumberFormat="1" applyFont="1" applyFill="1" applyBorder="1" applyAlignment="1">
      <alignment horizontal="center" vertical="center" wrapText="1"/>
    </xf>
    <xf numFmtId="0" fontId="16" fillId="9" borderId="0" xfId="0" applyFont="1" applyFill="1"/>
    <xf numFmtId="0" fontId="16" fillId="9" borderId="0" xfId="0" applyFont="1" applyFill="1" applyAlignment="1">
      <alignment wrapText="1"/>
    </xf>
    <xf numFmtId="49" fontId="20" fillId="9" borderId="1" xfId="1" applyNumberFormat="1" applyFont="1" applyFill="1" applyBorder="1" applyAlignment="1">
      <alignment horizontal="center" vertical="center" wrapText="1"/>
    </xf>
    <xf numFmtId="0" fontId="0" fillId="9" borderId="0" xfId="0" applyFill="1"/>
    <xf numFmtId="4" fontId="0" fillId="9" borderId="0" xfId="0" applyNumberFormat="1" applyFill="1"/>
    <xf numFmtId="4" fontId="18" fillId="9" borderId="2" xfId="1" applyNumberFormat="1" applyFont="1" applyFill="1" applyBorder="1" applyAlignment="1">
      <alignment horizontal="center" vertical="center" wrapText="1"/>
    </xf>
    <xf numFmtId="4" fontId="21" fillId="9" borderId="0" xfId="1" applyNumberFormat="1" applyFont="1" applyFill="1" applyAlignment="1">
      <alignment horizontal="center" vertical="center" wrapText="1"/>
    </xf>
    <xf numFmtId="4" fontId="18" fillId="9" borderId="0" xfId="1" applyNumberFormat="1" applyFont="1" applyFill="1" applyAlignment="1">
      <alignment horizontal="center" vertical="center" wrapText="1"/>
    </xf>
    <xf numFmtId="0" fontId="4" fillId="9" borderId="0" xfId="1" quotePrefix="1" applyFont="1" applyFill="1"/>
    <xf numFmtId="4" fontId="40" fillId="9" borderId="1" xfId="1" applyNumberFormat="1" applyFont="1" applyFill="1" applyBorder="1" applyAlignment="1">
      <alignment horizontal="center" vertical="center" wrapText="1"/>
    </xf>
    <xf numFmtId="4" fontId="27" fillId="9" borderId="1" xfId="0" applyNumberFormat="1" applyFont="1" applyFill="1" applyBorder="1" applyAlignment="1">
      <alignment horizontal="center" vertical="center" wrapText="1"/>
    </xf>
    <xf numFmtId="1" fontId="25" fillId="9" borderId="1" xfId="0" applyNumberFormat="1" applyFont="1" applyFill="1" applyBorder="1" applyAlignment="1">
      <alignment horizontal="center" vertical="center" wrapText="1"/>
    </xf>
    <xf numFmtId="166" fontId="25" fillId="9" borderId="1" xfId="0" applyNumberFormat="1" applyFont="1" applyFill="1" applyBorder="1" applyAlignment="1">
      <alignment horizontal="center" vertical="center" wrapText="1"/>
    </xf>
    <xf numFmtId="0" fontId="27" fillId="9" borderId="0" xfId="0" applyFont="1" applyFill="1" applyAlignment="1">
      <alignment horizontal="right"/>
    </xf>
    <xf numFmtId="0" fontId="16" fillId="9" borderId="0" xfId="0" applyFont="1" applyFill="1" applyAlignment="1">
      <alignment horizontal="center"/>
    </xf>
    <xf numFmtId="0" fontId="16" fillId="9" borderId="0" xfId="0" applyFont="1" applyFill="1" applyAlignment="1">
      <alignment horizontal="center" wrapText="1"/>
    </xf>
    <xf numFmtId="0" fontId="19" fillId="9" borderId="0" xfId="0" applyFont="1" applyFill="1" applyAlignment="1">
      <alignment horizontal="center"/>
    </xf>
    <xf numFmtId="0" fontId="25" fillId="9" borderId="1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4" fillId="9" borderId="0" xfId="1" applyFont="1" applyFill="1" applyAlignment="1">
      <alignment horizontal="center" vertical="center" wrapText="1"/>
    </xf>
    <xf numFmtId="0" fontId="22" fillId="9" borderId="1" xfId="1" applyFont="1" applyFill="1" applyBorder="1" applyAlignment="1">
      <alignment horizontal="center" vertical="center" wrapText="1"/>
    </xf>
    <xf numFmtId="0" fontId="24" fillId="9" borderId="1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10" fillId="9" borderId="0" xfId="1" applyFont="1" applyFill="1" applyAlignment="1">
      <alignment horizontal="left" vertical="center" wrapText="1"/>
    </xf>
    <xf numFmtId="49" fontId="30" fillId="9" borderId="0" xfId="1" applyNumberFormat="1" applyFont="1" applyFill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22" fillId="0" borderId="1" xfId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0" fillId="0" borderId="0" xfId="1" applyFont="1" applyAlignment="1">
      <alignment horizontal="left" vertical="center" wrapText="1"/>
    </xf>
    <xf numFmtId="49" fontId="30" fillId="0" borderId="0" xfId="1" applyNumberFormat="1" applyFont="1" applyAlignment="1">
      <alignment horizontal="left" vertical="center" wrapText="1"/>
    </xf>
    <xf numFmtId="0" fontId="14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39" fillId="0" borderId="0" xfId="1" applyFont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0" fontId="14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/>
    </xf>
    <xf numFmtId="0" fontId="22" fillId="2" borderId="1" xfId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49" fontId="30" fillId="2" borderId="0" xfId="1" applyNumberFormat="1" applyFont="1" applyFill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right"/>
    </xf>
    <xf numFmtId="0" fontId="16" fillId="2" borderId="0" xfId="0" applyFont="1" applyFill="1" applyAlignment="1">
      <alignment horizontal="center" wrapText="1"/>
    </xf>
  </cellXfs>
  <cellStyles count="7">
    <cellStyle name="Звичайний" xfId="0" builtinId="0"/>
    <cellStyle name="Обычный_ZV1PIV98" xfId="1" xr:uid="{00000000-0005-0000-0000-000001000000}"/>
    <cellStyle name="Обычный_Додаток 5" xfId="2" xr:uid="{00000000-0005-0000-0000-000002000000}"/>
    <cellStyle name="Открывавшаяся гиперссыл" xfId="3" xr:uid="{00000000-0005-0000-0000-000003000000}"/>
    <cellStyle name="Стиль 1" xfId="4" xr:uid="{00000000-0005-0000-0000-000004000000}"/>
    <cellStyle name="Тысячи [0]_Розподіл (2)" xfId="5" xr:uid="{00000000-0005-0000-0000-000005000000}"/>
    <cellStyle name="Тысячи_Розподіл (2)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DY150"/>
  <sheetViews>
    <sheetView showGridLines="0" tabSelected="1" zoomScale="66" zoomScaleNormal="66" workbookViewId="0">
      <pane xSplit="2" ySplit="12" topLeftCell="C13" activePane="bottomRight" state="frozen"/>
      <selection activeCell="A50" sqref="A50:XFD50"/>
      <selection pane="topRight" activeCell="A50" sqref="A50:XFD50"/>
      <selection pane="bottomLeft" activeCell="A50" sqref="A50:XFD50"/>
      <selection pane="bottomRight" activeCell="D3" sqref="D3:F3"/>
    </sheetView>
  </sheetViews>
  <sheetFormatPr defaultColWidth="9.1796875" defaultRowHeight="15.5" x14ac:dyDescent="0.35"/>
  <cols>
    <col min="1" max="1" width="13.453125" style="273" customWidth="1"/>
    <col min="2" max="2" width="101.1796875" style="273" customWidth="1"/>
    <col min="3" max="3" width="27.453125" style="273" customWidth="1"/>
    <col min="4" max="4" width="24.26953125" style="273" customWidth="1"/>
    <col min="5" max="5" width="22.7265625" style="273" customWidth="1"/>
    <col min="6" max="6" width="20.26953125" style="273" customWidth="1"/>
    <col min="7" max="7" width="14.453125" style="273" bestFit="1" customWidth="1"/>
    <col min="8" max="8" width="18.54296875" style="273" customWidth="1"/>
    <col min="9" max="9" width="21.26953125" style="273" customWidth="1"/>
    <col min="10" max="10" width="9.1796875" style="273"/>
    <col min="11" max="11" width="9.81640625" style="273" bestFit="1" customWidth="1"/>
    <col min="12" max="12" width="9.1796875" style="273"/>
    <col min="13" max="13" width="35" style="273" customWidth="1"/>
    <col min="14" max="16384" width="9.1796875" style="273"/>
  </cols>
  <sheetData>
    <row r="1" spans="1:13" s="264" customFormat="1" ht="18" customHeight="1" x14ac:dyDescent="0.4">
      <c r="A1" s="262"/>
      <c r="B1" s="262"/>
      <c r="C1" s="407"/>
      <c r="D1" s="421" t="s">
        <v>12</v>
      </c>
      <c r="E1" s="421"/>
      <c r="F1" s="421"/>
      <c r="G1" s="263"/>
      <c r="H1" s="263"/>
      <c r="K1" s="423"/>
      <c r="L1" s="423"/>
      <c r="M1" s="423"/>
    </row>
    <row r="2" spans="1:13" s="267" customFormat="1" ht="36.75" customHeight="1" x14ac:dyDescent="0.4">
      <c r="A2" s="265"/>
      <c r="B2" s="265"/>
      <c r="C2" s="408"/>
      <c r="D2" s="422" t="s">
        <v>186</v>
      </c>
      <c r="E2" s="422"/>
      <c r="F2" s="422"/>
      <c r="G2" s="266"/>
      <c r="H2" s="266"/>
      <c r="K2" s="423"/>
      <c r="L2" s="423"/>
      <c r="M2" s="423"/>
    </row>
    <row r="3" spans="1:13" s="267" customFormat="1" ht="17.25" customHeight="1" x14ac:dyDescent="0.4">
      <c r="A3" s="265"/>
      <c r="B3" s="268"/>
      <c r="C3" s="407"/>
      <c r="D3" s="421" t="s">
        <v>223</v>
      </c>
      <c r="E3" s="421"/>
      <c r="F3" s="421"/>
      <c r="G3" s="266"/>
      <c r="H3" s="266"/>
      <c r="K3" s="423"/>
      <c r="L3" s="423"/>
      <c r="M3" s="423"/>
    </row>
    <row r="4" spans="1:13" s="267" customFormat="1" ht="17.25" customHeight="1" x14ac:dyDescent="0.3">
      <c r="A4" s="426"/>
      <c r="B4" s="426"/>
      <c r="C4" s="426"/>
      <c r="D4" s="426"/>
      <c r="E4" s="426"/>
      <c r="F4" s="426"/>
      <c r="G4" s="266"/>
      <c r="H4" s="266"/>
    </row>
    <row r="5" spans="1:13" s="267" customFormat="1" ht="39" customHeight="1" x14ac:dyDescent="0.3">
      <c r="A5" s="426" t="s">
        <v>214</v>
      </c>
      <c r="B5" s="426"/>
      <c r="C5" s="426"/>
      <c r="D5" s="426"/>
      <c r="E5" s="426"/>
      <c r="F5" s="426"/>
      <c r="G5" s="269"/>
      <c r="H5" s="266"/>
    </row>
    <row r="6" spans="1:13" s="270" customFormat="1" ht="15" hidden="1" customHeight="1" x14ac:dyDescent="0.3">
      <c r="A6" s="426"/>
      <c r="B6" s="426"/>
      <c r="C6" s="426"/>
      <c r="D6" s="426"/>
      <c r="E6" s="426"/>
      <c r="F6" s="426"/>
      <c r="G6" s="266"/>
      <c r="H6" s="266"/>
    </row>
    <row r="7" spans="1:13" s="270" customFormat="1" ht="18" customHeight="1" x14ac:dyDescent="0.3">
      <c r="A7" s="431" t="s">
        <v>88</v>
      </c>
      <c r="B7" s="431"/>
      <c r="C7" s="317"/>
      <c r="D7" s="317"/>
      <c r="E7" s="317"/>
      <c r="F7" s="317"/>
      <c r="G7" s="266"/>
      <c r="H7" s="266"/>
    </row>
    <row r="8" spans="1:13" s="270" customFormat="1" ht="15" customHeight="1" x14ac:dyDescent="0.3">
      <c r="A8" s="430" t="s">
        <v>87</v>
      </c>
      <c r="B8" s="430"/>
      <c r="C8" s="317"/>
      <c r="D8" s="317"/>
      <c r="E8" s="317"/>
      <c r="F8" s="317"/>
      <c r="G8" s="266"/>
      <c r="H8" s="266"/>
    </row>
    <row r="9" spans="1:13" ht="13.5" customHeight="1" x14ac:dyDescent="0.35">
      <c r="A9" s="263"/>
      <c r="B9" s="271"/>
      <c r="C9" s="271"/>
      <c r="D9" s="263"/>
      <c r="E9" s="263"/>
      <c r="F9" s="272" t="s">
        <v>105</v>
      </c>
      <c r="G9" s="263"/>
      <c r="H9" s="263"/>
    </row>
    <row r="10" spans="1:13" ht="20.25" customHeight="1" x14ac:dyDescent="0.35">
      <c r="A10" s="427" t="s">
        <v>7</v>
      </c>
      <c r="B10" s="427" t="s">
        <v>8</v>
      </c>
      <c r="C10" s="429" t="s">
        <v>91</v>
      </c>
      <c r="D10" s="424" t="s">
        <v>0</v>
      </c>
      <c r="E10" s="424" t="s">
        <v>1</v>
      </c>
      <c r="F10" s="424"/>
      <c r="G10" s="263"/>
      <c r="H10" s="263"/>
    </row>
    <row r="11" spans="1:13" ht="20.25" customHeight="1" x14ac:dyDescent="0.35">
      <c r="A11" s="428"/>
      <c r="B11" s="427"/>
      <c r="C11" s="429"/>
      <c r="D11" s="425"/>
      <c r="E11" s="424" t="s">
        <v>92</v>
      </c>
      <c r="F11" s="424" t="s">
        <v>90</v>
      </c>
      <c r="G11" s="263"/>
      <c r="H11" s="263"/>
    </row>
    <row r="12" spans="1:13" s="270" customFormat="1" ht="48.75" customHeight="1" x14ac:dyDescent="0.3">
      <c r="A12" s="428"/>
      <c r="B12" s="427"/>
      <c r="C12" s="429"/>
      <c r="D12" s="425"/>
      <c r="E12" s="424"/>
      <c r="F12" s="424"/>
      <c r="G12" s="266"/>
      <c r="H12" s="266"/>
    </row>
    <row r="13" spans="1:13" s="270" customFormat="1" ht="18" customHeight="1" x14ac:dyDescent="0.3">
      <c r="A13" s="319">
        <v>1</v>
      </c>
      <c r="B13" s="319">
        <v>2</v>
      </c>
      <c r="C13" s="319">
        <v>3</v>
      </c>
      <c r="D13" s="319">
        <v>4</v>
      </c>
      <c r="E13" s="319">
        <v>5</v>
      </c>
      <c r="F13" s="319">
        <v>6</v>
      </c>
      <c r="G13" s="266"/>
      <c r="H13" s="266"/>
    </row>
    <row r="14" spans="1:13" s="277" customFormat="1" ht="26.25" customHeight="1" x14ac:dyDescent="0.3">
      <c r="A14" s="274">
        <v>10000000</v>
      </c>
      <c r="B14" s="318" t="s">
        <v>3</v>
      </c>
      <c r="C14" s="310">
        <v>2345578720</v>
      </c>
      <c r="D14" s="101">
        <v>2296578720</v>
      </c>
      <c r="E14" s="101">
        <v>49000000</v>
      </c>
      <c r="F14" s="101">
        <v>0</v>
      </c>
      <c r="G14" s="275"/>
      <c r="H14" s="276"/>
    </row>
    <row r="15" spans="1:13" s="277" customFormat="1" ht="31.5" customHeight="1" x14ac:dyDescent="0.3">
      <c r="A15" s="274" t="s">
        <v>106</v>
      </c>
      <c r="B15" s="278" t="s">
        <v>107</v>
      </c>
      <c r="C15" s="102">
        <v>2259198720</v>
      </c>
      <c r="D15" s="102">
        <v>2259198720</v>
      </c>
      <c r="E15" s="102">
        <v>0</v>
      </c>
      <c r="F15" s="279">
        <v>0</v>
      </c>
      <c r="G15" s="275"/>
      <c r="H15" s="275"/>
    </row>
    <row r="16" spans="1:13" ht="21" customHeight="1" x14ac:dyDescent="0.35">
      <c r="A16" s="280">
        <v>11010000</v>
      </c>
      <c r="B16" s="281" t="s">
        <v>43</v>
      </c>
      <c r="C16" s="417">
        <v>1983801400</v>
      </c>
      <c r="D16" s="102">
        <v>1983801400</v>
      </c>
      <c r="E16" s="102">
        <v>0</v>
      </c>
      <c r="F16" s="102">
        <v>0</v>
      </c>
      <c r="G16" s="263"/>
      <c r="H16" s="284"/>
    </row>
    <row r="17" spans="1:8" ht="31" hidden="1" x14ac:dyDescent="0.35">
      <c r="A17" s="285">
        <v>11010100</v>
      </c>
      <c r="B17" s="257" t="s">
        <v>29</v>
      </c>
      <c r="C17" s="286">
        <v>1629851200</v>
      </c>
      <c r="D17" s="287">
        <v>1629851200</v>
      </c>
      <c r="E17" s="287">
        <v>0</v>
      </c>
      <c r="F17" s="287">
        <v>0</v>
      </c>
      <c r="G17" s="263"/>
      <c r="H17" s="263"/>
    </row>
    <row r="18" spans="1:8" ht="51.65" hidden="1" customHeight="1" x14ac:dyDescent="0.35">
      <c r="A18" s="285">
        <v>11010200</v>
      </c>
      <c r="B18" s="257" t="s">
        <v>30</v>
      </c>
      <c r="C18" s="286">
        <v>0</v>
      </c>
      <c r="D18" s="287">
        <v>0</v>
      </c>
      <c r="E18" s="287">
        <v>0</v>
      </c>
      <c r="F18" s="287">
        <v>0</v>
      </c>
      <c r="G18" s="263"/>
      <c r="H18" s="263"/>
    </row>
    <row r="19" spans="1:8" ht="34" hidden="1" customHeight="1" x14ac:dyDescent="0.35">
      <c r="A19" s="285">
        <v>11010400</v>
      </c>
      <c r="B19" s="257" t="s">
        <v>31</v>
      </c>
      <c r="C19" s="286">
        <v>283473700</v>
      </c>
      <c r="D19" s="287">
        <v>283473700</v>
      </c>
      <c r="E19" s="287">
        <v>0</v>
      </c>
      <c r="F19" s="287">
        <v>0</v>
      </c>
      <c r="G19" s="263"/>
      <c r="H19" s="263"/>
    </row>
    <row r="20" spans="1:8" ht="34" hidden="1" customHeight="1" x14ac:dyDescent="0.35">
      <c r="A20" s="285">
        <v>11010500</v>
      </c>
      <c r="B20" s="257" t="s">
        <v>32</v>
      </c>
      <c r="C20" s="286">
        <v>46003000</v>
      </c>
      <c r="D20" s="287">
        <v>46003000</v>
      </c>
      <c r="E20" s="287">
        <v>0</v>
      </c>
      <c r="F20" s="287">
        <v>0</v>
      </c>
      <c r="G20" s="263"/>
      <c r="H20" s="263"/>
    </row>
    <row r="21" spans="1:8" ht="22.5" hidden="1" customHeight="1" x14ac:dyDescent="0.35">
      <c r="A21" s="285">
        <v>11011200</v>
      </c>
      <c r="B21" s="257" t="s">
        <v>195</v>
      </c>
      <c r="C21" s="286">
        <v>10995000</v>
      </c>
      <c r="D21" s="286">
        <v>10995000</v>
      </c>
      <c r="E21" s="286">
        <v>0</v>
      </c>
      <c r="F21" s="286">
        <v>0</v>
      </c>
      <c r="G21" s="263"/>
      <c r="H21" s="263"/>
    </row>
    <row r="22" spans="1:8" ht="34" customHeight="1" x14ac:dyDescent="0.35">
      <c r="A22" s="285">
        <v>11011300</v>
      </c>
      <c r="B22" s="257" t="s">
        <v>208</v>
      </c>
      <c r="C22" s="416">
        <v>13478500</v>
      </c>
      <c r="D22" s="286">
        <v>13478500</v>
      </c>
      <c r="E22" s="286">
        <v>0</v>
      </c>
      <c r="F22" s="286">
        <v>0</v>
      </c>
      <c r="G22" s="263"/>
      <c r="H22" s="263"/>
    </row>
    <row r="23" spans="1:8" ht="21" customHeight="1" x14ac:dyDescent="0.35">
      <c r="A23" s="280">
        <v>11020000</v>
      </c>
      <c r="B23" s="281" t="s">
        <v>6</v>
      </c>
      <c r="C23" s="417">
        <v>275397320</v>
      </c>
      <c r="D23" s="417">
        <v>275397320</v>
      </c>
      <c r="E23" s="102">
        <v>0</v>
      </c>
      <c r="F23" s="102">
        <v>0</v>
      </c>
      <c r="G23" s="263"/>
      <c r="H23" s="263"/>
    </row>
    <row r="24" spans="1:8" ht="25.5" hidden="1" customHeight="1" x14ac:dyDescent="0.35">
      <c r="A24" s="285">
        <v>11020200</v>
      </c>
      <c r="B24" s="257" t="s">
        <v>16</v>
      </c>
      <c r="C24" s="416">
        <v>7850000</v>
      </c>
      <c r="D24" s="287">
        <v>7850000</v>
      </c>
      <c r="E24" s="288">
        <v>0</v>
      </c>
      <c r="F24" s="288">
        <v>0</v>
      </c>
      <c r="G24" s="263"/>
      <c r="H24" s="263"/>
    </row>
    <row r="25" spans="1:8" ht="21.75" customHeight="1" x14ac:dyDescent="0.35">
      <c r="A25" s="285">
        <v>11020300</v>
      </c>
      <c r="B25" s="257" t="s">
        <v>39</v>
      </c>
      <c r="C25" s="416">
        <v>19515000</v>
      </c>
      <c r="D25" s="287">
        <v>19515000</v>
      </c>
      <c r="E25" s="288">
        <v>0</v>
      </c>
      <c r="F25" s="288">
        <v>0</v>
      </c>
      <c r="G25" s="263"/>
      <c r="H25" s="263"/>
    </row>
    <row r="26" spans="1:8" ht="19.5" customHeight="1" x14ac:dyDescent="0.35">
      <c r="A26" s="285">
        <v>11020500</v>
      </c>
      <c r="B26" s="257" t="s">
        <v>40</v>
      </c>
      <c r="C26" s="416">
        <v>11794620</v>
      </c>
      <c r="D26" s="287">
        <v>11794620</v>
      </c>
      <c r="E26" s="288">
        <v>0</v>
      </c>
      <c r="F26" s="288">
        <v>0</v>
      </c>
      <c r="G26" s="263"/>
      <c r="H26" s="263"/>
    </row>
    <row r="27" spans="1:8" ht="33" hidden="1" customHeight="1" x14ac:dyDescent="0.35">
      <c r="A27" s="285">
        <v>11020700</v>
      </c>
      <c r="B27" s="257" t="s">
        <v>41</v>
      </c>
      <c r="C27" s="416">
        <v>120000</v>
      </c>
      <c r="D27" s="287">
        <v>120000</v>
      </c>
      <c r="E27" s="288">
        <v>0</v>
      </c>
      <c r="F27" s="288">
        <v>0</v>
      </c>
      <c r="G27" s="263"/>
      <c r="H27" s="263"/>
    </row>
    <row r="28" spans="1:8" ht="24" customHeight="1" x14ac:dyDescent="0.35">
      <c r="A28" s="285">
        <v>11021000</v>
      </c>
      <c r="B28" s="257" t="s">
        <v>125</v>
      </c>
      <c r="C28" s="416">
        <v>235806200</v>
      </c>
      <c r="D28" s="287">
        <v>235806200</v>
      </c>
      <c r="E28" s="288">
        <v>0</v>
      </c>
      <c r="F28" s="288">
        <v>0</v>
      </c>
      <c r="G28" s="263"/>
      <c r="H28" s="263"/>
    </row>
    <row r="29" spans="1:8" ht="35.25" hidden="1" customHeight="1" x14ac:dyDescent="0.35">
      <c r="A29" s="285">
        <v>11021600</v>
      </c>
      <c r="B29" s="257" t="s">
        <v>42</v>
      </c>
      <c r="C29" s="286">
        <v>311000</v>
      </c>
      <c r="D29" s="287">
        <v>311000</v>
      </c>
      <c r="E29" s="288">
        <v>0</v>
      </c>
      <c r="F29" s="288">
        <v>0</v>
      </c>
      <c r="G29" s="263"/>
      <c r="H29" s="263"/>
    </row>
    <row r="30" spans="1:8" ht="38.25" hidden="1" customHeight="1" x14ac:dyDescent="0.35">
      <c r="A30" s="285">
        <v>11023000</v>
      </c>
      <c r="B30" s="257" t="s">
        <v>202</v>
      </c>
      <c r="C30" s="286">
        <v>500</v>
      </c>
      <c r="D30" s="287">
        <v>500</v>
      </c>
      <c r="E30" s="288">
        <v>0</v>
      </c>
      <c r="F30" s="288">
        <v>0</v>
      </c>
      <c r="G30" s="263"/>
      <c r="H30" s="263"/>
    </row>
    <row r="31" spans="1:8" ht="24" hidden="1" customHeight="1" x14ac:dyDescent="0.35">
      <c r="A31" s="274" t="s">
        <v>83</v>
      </c>
      <c r="B31" s="278" t="s">
        <v>34</v>
      </c>
      <c r="C31" s="102">
        <v>37380000</v>
      </c>
      <c r="D31" s="102">
        <v>37380000</v>
      </c>
      <c r="E31" s="102">
        <v>0</v>
      </c>
      <c r="F31" s="279">
        <v>0</v>
      </c>
      <c r="G31" s="263"/>
      <c r="H31" s="263"/>
    </row>
    <row r="32" spans="1:8" ht="19.5" hidden="1" customHeight="1" x14ac:dyDescent="0.35">
      <c r="A32" s="280">
        <v>13020000</v>
      </c>
      <c r="B32" s="281" t="s">
        <v>35</v>
      </c>
      <c r="C32" s="289">
        <v>27130000</v>
      </c>
      <c r="D32" s="289">
        <v>27130000</v>
      </c>
      <c r="E32" s="289">
        <v>0</v>
      </c>
      <c r="F32" s="289">
        <v>0</v>
      </c>
      <c r="G32" s="263"/>
      <c r="H32" s="263"/>
    </row>
    <row r="33" spans="1:8" ht="31.5" hidden="1" customHeight="1" x14ac:dyDescent="0.35">
      <c r="A33" s="285">
        <v>13020100</v>
      </c>
      <c r="B33" s="257" t="s">
        <v>36</v>
      </c>
      <c r="C33" s="286">
        <v>21120000</v>
      </c>
      <c r="D33" s="288">
        <v>21120000</v>
      </c>
      <c r="E33" s="288">
        <v>0</v>
      </c>
      <c r="F33" s="288">
        <v>0</v>
      </c>
      <c r="G33" s="263"/>
      <c r="H33" s="263"/>
    </row>
    <row r="34" spans="1:8" ht="34.5" hidden="1" customHeight="1" x14ac:dyDescent="0.35">
      <c r="A34" s="285">
        <v>13020300</v>
      </c>
      <c r="B34" s="257" t="s">
        <v>205</v>
      </c>
      <c r="C34" s="286">
        <v>3900000</v>
      </c>
      <c r="D34" s="288">
        <v>3900000</v>
      </c>
      <c r="E34" s="288">
        <v>0</v>
      </c>
      <c r="F34" s="288">
        <v>0</v>
      </c>
      <c r="G34" s="263"/>
      <c r="H34" s="263"/>
    </row>
    <row r="35" spans="1:8" ht="31.5" hidden="1" customHeight="1" x14ac:dyDescent="0.35">
      <c r="A35" s="285">
        <v>13020400</v>
      </c>
      <c r="B35" s="257" t="s">
        <v>38</v>
      </c>
      <c r="C35" s="286">
        <v>1830000</v>
      </c>
      <c r="D35" s="288">
        <v>1830000</v>
      </c>
      <c r="E35" s="288">
        <v>0</v>
      </c>
      <c r="F35" s="288">
        <v>0</v>
      </c>
      <c r="G35" s="263"/>
      <c r="H35" s="263"/>
    </row>
    <row r="36" spans="1:8" ht="31.5" hidden="1" customHeight="1" x14ac:dyDescent="0.35">
      <c r="A36" s="409">
        <v>13020600</v>
      </c>
      <c r="B36" s="257" t="s">
        <v>203</v>
      </c>
      <c r="C36" s="286">
        <v>280000</v>
      </c>
      <c r="D36" s="288">
        <v>280000</v>
      </c>
      <c r="E36" s="288">
        <v>0</v>
      </c>
      <c r="F36" s="288">
        <v>0</v>
      </c>
      <c r="G36" s="263"/>
      <c r="H36" s="263"/>
    </row>
    <row r="37" spans="1:8" ht="24.75" hidden="1" customHeight="1" x14ac:dyDescent="0.35">
      <c r="A37" s="290">
        <v>13030000</v>
      </c>
      <c r="B37" s="291" t="s">
        <v>126</v>
      </c>
      <c r="C37" s="292">
        <v>10250000</v>
      </c>
      <c r="D37" s="283">
        <v>10250000</v>
      </c>
      <c r="E37" s="289">
        <v>0</v>
      </c>
      <c r="F37" s="283">
        <v>0</v>
      </c>
      <c r="G37" s="263"/>
      <c r="H37" s="263"/>
    </row>
    <row r="38" spans="1:8" ht="36" hidden="1" customHeight="1" x14ac:dyDescent="0.35">
      <c r="A38" s="285">
        <v>13030100</v>
      </c>
      <c r="B38" s="257" t="s">
        <v>127</v>
      </c>
      <c r="C38" s="286">
        <v>10250000</v>
      </c>
      <c r="D38" s="287">
        <v>10250000</v>
      </c>
      <c r="E38" s="288">
        <v>0</v>
      </c>
      <c r="F38" s="288">
        <v>0</v>
      </c>
      <c r="G38" s="263"/>
      <c r="H38" s="263"/>
    </row>
    <row r="39" spans="1:8" ht="24" hidden="1" customHeight="1" x14ac:dyDescent="0.35">
      <c r="A39" s="285">
        <v>13070000</v>
      </c>
      <c r="B39" s="257" t="s">
        <v>18</v>
      </c>
      <c r="C39" s="286">
        <v>0</v>
      </c>
      <c r="D39" s="287">
        <v>0</v>
      </c>
      <c r="E39" s="102">
        <v>0</v>
      </c>
      <c r="F39" s="283">
        <v>0</v>
      </c>
      <c r="G39" s="263"/>
      <c r="H39" s="263"/>
    </row>
    <row r="40" spans="1:8" ht="21" hidden="1" customHeight="1" x14ac:dyDescent="0.35">
      <c r="A40" s="285">
        <v>13070200</v>
      </c>
      <c r="B40" s="257" t="s">
        <v>197</v>
      </c>
      <c r="C40" s="286">
        <v>0</v>
      </c>
      <c r="D40" s="287">
        <v>0</v>
      </c>
      <c r="E40" s="102">
        <v>0</v>
      </c>
      <c r="F40" s="283">
        <v>0</v>
      </c>
      <c r="G40" s="263"/>
      <c r="H40" s="263"/>
    </row>
    <row r="41" spans="1:8" ht="26.25" hidden="1" customHeight="1" x14ac:dyDescent="0.35">
      <c r="A41" s="274">
        <v>19000000</v>
      </c>
      <c r="B41" s="278" t="s">
        <v>22</v>
      </c>
      <c r="C41" s="279">
        <v>49000000</v>
      </c>
      <c r="D41" s="279">
        <v>0</v>
      </c>
      <c r="E41" s="279">
        <v>49000000</v>
      </c>
      <c r="F41" s="279">
        <v>0</v>
      </c>
      <c r="G41" s="263"/>
      <c r="H41" s="263"/>
    </row>
    <row r="42" spans="1:8" ht="24" hidden="1" customHeight="1" x14ac:dyDescent="0.35">
      <c r="A42" s="280">
        <v>19010000</v>
      </c>
      <c r="B42" s="291" t="s">
        <v>19</v>
      </c>
      <c r="C42" s="292">
        <v>49000000</v>
      </c>
      <c r="D42" s="289">
        <v>0</v>
      </c>
      <c r="E42" s="289">
        <v>49000000</v>
      </c>
      <c r="F42" s="283">
        <v>0</v>
      </c>
      <c r="G42" s="263"/>
      <c r="H42" s="263"/>
    </row>
    <row r="43" spans="1:8" ht="48.75" hidden="1" customHeight="1" x14ac:dyDescent="0.35">
      <c r="A43" s="285">
        <v>19010100</v>
      </c>
      <c r="B43" s="257" t="s">
        <v>95</v>
      </c>
      <c r="C43" s="286">
        <v>35500000</v>
      </c>
      <c r="D43" s="287">
        <v>0</v>
      </c>
      <c r="E43" s="288">
        <v>35500000</v>
      </c>
      <c r="F43" s="288">
        <v>0</v>
      </c>
      <c r="G43" s="263"/>
      <c r="H43" s="263"/>
    </row>
    <row r="44" spans="1:8" ht="22.5" hidden="1" customHeight="1" x14ac:dyDescent="0.35">
      <c r="A44" s="285">
        <v>19010200</v>
      </c>
      <c r="B44" s="257" t="s">
        <v>20</v>
      </c>
      <c r="C44" s="286">
        <v>6200000</v>
      </c>
      <c r="D44" s="287">
        <v>0</v>
      </c>
      <c r="E44" s="288">
        <v>6200000</v>
      </c>
      <c r="F44" s="288">
        <v>0</v>
      </c>
      <c r="G44" s="263"/>
      <c r="H44" s="263"/>
    </row>
    <row r="45" spans="1:8" ht="33" hidden="1" customHeight="1" x14ac:dyDescent="0.35">
      <c r="A45" s="285">
        <v>19010300</v>
      </c>
      <c r="B45" s="257" t="s">
        <v>21</v>
      </c>
      <c r="C45" s="286">
        <v>7300000</v>
      </c>
      <c r="D45" s="287">
        <v>0</v>
      </c>
      <c r="E45" s="288">
        <v>7300000</v>
      </c>
      <c r="F45" s="288">
        <v>0</v>
      </c>
      <c r="G45" s="263"/>
      <c r="H45" s="263"/>
    </row>
    <row r="46" spans="1:8" s="410" customFormat="1" ht="26.25" hidden="1" customHeight="1" x14ac:dyDescent="0.3">
      <c r="A46" s="274">
        <v>20000000</v>
      </c>
      <c r="B46" s="318" t="s">
        <v>4</v>
      </c>
      <c r="C46" s="101">
        <v>279408000</v>
      </c>
      <c r="D46" s="101">
        <v>39466680</v>
      </c>
      <c r="E46" s="101">
        <v>239941320</v>
      </c>
      <c r="F46" s="101">
        <v>300000</v>
      </c>
      <c r="G46" s="266"/>
      <c r="H46" s="266"/>
    </row>
    <row r="47" spans="1:8" s="410" customFormat="1" ht="27.75" hidden="1" customHeight="1" x14ac:dyDescent="0.3">
      <c r="A47" s="274" t="s">
        <v>108</v>
      </c>
      <c r="B47" s="278" t="s">
        <v>109</v>
      </c>
      <c r="C47" s="279">
        <v>1581600</v>
      </c>
      <c r="D47" s="279">
        <v>1581600</v>
      </c>
      <c r="E47" s="279">
        <v>0</v>
      </c>
      <c r="F47" s="279">
        <v>0</v>
      </c>
      <c r="G47" s="266"/>
      <c r="H47" s="266"/>
    </row>
    <row r="48" spans="1:8" s="410" customFormat="1" ht="66.75" hidden="1" customHeight="1" x14ac:dyDescent="0.3">
      <c r="A48" s="280" t="s">
        <v>10</v>
      </c>
      <c r="B48" s="281" t="s">
        <v>110</v>
      </c>
      <c r="C48" s="293">
        <v>1400000</v>
      </c>
      <c r="D48" s="293">
        <v>1400000</v>
      </c>
      <c r="E48" s="293">
        <v>0</v>
      </c>
      <c r="F48" s="293">
        <v>0</v>
      </c>
      <c r="G48" s="266"/>
      <c r="H48" s="266"/>
    </row>
    <row r="49" spans="1:8" s="410" customFormat="1" ht="41.25" hidden="1" customHeight="1" x14ac:dyDescent="0.3">
      <c r="A49" s="285">
        <v>21010300</v>
      </c>
      <c r="B49" s="257" t="s">
        <v>45</v>
      </c>
      <c r="C49" s="286">
        <v>1400000</v>
      </c>
      <c r="D49" s="287">
        <v>1400000</v>
      </c>
      <c r="E49" s="286">
        <v>0</v>
      </c>
      <c r="F49" s="288">
        <v>0</v>
      </c>
      <c r="G49" s="266"/>
      <c r="H49" s="266"/>
    </row>
    <row r="50" spans="1:8" s="410" customFormat="1" ht="26.25" hidden="1" customHeight="1" x14ac:dyDescent="0.3">
      <c r="A50" s="285">
        <v>21050000</v>
      </c>
      <c r="B50" s="257" t="s">
        <v>49</v>
      </c>
      <c r="C50" s="286">
        <v>0</v>
      </c>
      <c r="D50" s="287">
        <v>0</v>
      </c>
      <c r="E50" s="102">
        <v>0</v>
      </c>
      <c r="F50" s="283">
        <v>0</v>
      </c>
      <c r="G50" s="266"/>
      <c r="H50" s="266"/>
    </row>
    <row r="51" spans="1:8" s="410" customFormat="1" ht="26.25" hidden="1" customHeight="1" x14ac:dyDescent="0.3">
      <c r="A51" s="285">
        <v>21080000</v>
      </c>
      <c r="B51" s="257" t="s">
        <v>13</v>
      </c>
      <c r="C51" s="286">
        <v>181600</v>
      </c>
      <c r="D51" s="287">
        <v>181600</v>
      </c>
      <c r="E51" s="287">
        <v>0</v>
      </c>
      <c r="F51" s="283">
        <v>0</v>
      </c>
      <c r="G51" s="266"/>
      <c r="H51" s="266"/>
    </row>
    <row r="52" spans="1:8" s="410" customFormat="1" ht="24.75" hidden="1" customHeight="1" x14ac:dyDescent="0.3">
      <c r="A52" s="285">
        <v>21080500</v>
      </c>
      <c r="B52" s="257" t="s">
        <v>2</v>
      </c>
      <c r="C52" s="286">
        <v>171600</v>
      </c>
      <c r="D52" s="287">
        <v>171600</v>
      </c>
      <c r="E52" s="286">
        <v>0</v>
      </c>
      <c r="F52" s="288">
        <v>0</v>
      </c>
      <c r="G52" s="266"/>
      <c r="H52" s="266"/>
    </row>
    <row r="53" spans="1:8" s="410" customFormat="1" ht="48.75" hidden="1" customHeight="1" x14ac:dyDescent="0.3">
      <c r="A53" s="285">
        <v>21082400</v>
      </c>
      <c r="B53" s="257" t="s">
        <v>196</v>
      </c>
      <c r="C53" s="286">
        <v>10000</v>
      </c>
      <c r="D53" s="286">
        <v>10000</v>
      </c>
      <c r="E53" s="286">
        <v>0</v>
      </c>
      <c r="F53" s="286">
        <v>0</v>
      </c>
      <c r="G53" s="266"/>
      <c r="H53" s="266"/>
    </row>
    <row r="54" spans="1:8" ht="36.75" hidden="1" customHeight="1" x14ac:dyDescent="0.35">
      <c r="A54" s="285">
        <v>21110000</v>
      </c>
      <c r="B54" s="257" t="s">
        <v>23</v>
      </c>
      <c r="C54" s="286">
        <v>0</v>
      </c>
      <c r="D54" s="287">
        <v>0</v>
      </c>
      <c r="E54" s="287">
        <v>0</v>
      </c>
      <c r="F54" s="283">
        <v>0</v>
      </c>
      <c r="G54" s="263"/>
      <c r="H54" s="263"/>
    </row>
    <row r="55" spans="1:8" ht="31.5" hidden="1" customHeight="1" x14ac:dyDescent="0.35">
      <c r="A55" s="274" t="s">
        <v>111</v>
      </c>
      <c r="B55" s="278" t="s">
        <v>25</v>
      </c>
      <c r="C55" s="279">
        <v>36013080</v>
      </c>
      <c r="D55" s="279">
        <v>36013080</v>
      </c>
      <c r="E55" s="279">
        <v>0</v>
      </c>
      <c r="F55" s="279">
        <v>0</v>
      </c>
      <c r="G55" s="263"/>
      <c r="H55" s="263"/>
    </row>
    <row r="56" spans="1:8" ht="24" hidden="1" customHeight="1" x14ac:dyDescent="0.35">
      <c r="A56" s="290">
        <v>22010000</v>
      </c>
      <c r="B56" s="291" t="s">
        <v>33</v>
      </c>
      <c r="C56" s="292">
        <v>34513080</v>
      </c>
      <c r="D56" s="283">
        <v>34513080</v>
      </c>
      <c r="E56" s="283">
        <v>0</v>
      </c>
      <c r="F56" s="283">
        <v>0</v>
      </c>
      <c r="G56" s="263"/>
      <c r="H56" s="263"/>
    </row>
    <row r="57" spans="1:8" ht="47.25" hidden="1" customHeight="1" x14ac:dyDescent="0.35">
      <c r="A57" s="285">
        <v>22010200</v>
      </c>
      <c r="B57" s="257" t="s">
        <v>206</v>
      </c>
      <c r="C57" s="286">
        <v>1400</v>
      </c>
      <c r="D57" s="287">
        <v>1400</v>
      </c>
      <c r="E57" s="287">
        <v>0</v>
      </c>
      <c r="F57" s="288">
        <v>0</v>
      </c>
      <c r="G57" s="263"/>
      <c r="H57" s="263"/>
    </row>
    <row r="58" spans="1:8" ht="47.25" hidden="1" customHeight="1" x14ac:dyDescent="0.35">
      <c r="A58" s="285">
        <v>22010500</v>
      </c>
      <c r="B58" s="257" t="s">
        <v>207</v>
      </c>
      <c r="C58" s="286">
        <v>10100</v>
      </c>
      <c r="D58" s="287">
        <v>10100</v>
      </c>
      <c r="E58" s="287">
        <v>0</v>
      </c>
      <c r="F58" s="288">
        <v>0</v>
      </c>
      <c r="G58" s="263"/>
      <c r="H58" s="263"/>
    </row>
    <row r="59" spans="1:8" ht="35.25" hidden="1" customHeight="1" x14ac:dyDescent="0.35">
      <c r="A59" s="285">
        <v>22010600</v>
      </c>
      <c r="B59" s="257" t="s">
        <v>128</v>
      </c>
      <c r="C59" s="286">
        <v>500000</v>
      </c>
      <c r="D59" s="287">
        <v>500000</v>
      </c>
      <c r="E59" s="287">
        <v>0</v>
      </c>
      <c r="F59" s="288">
        <v>0</v>
      </c>
      <c r="G59" s="263"/>
      <c r="H59" s="263"/>
    </row>
    <row r="60" spans="1:8" ht="32.25" hidden="1" customHeight="1" x14ac:dyDescent="0.35">
      <c r="A60" s="285">
        <v>22011000</v>
      </c>
      <c r="B60" s="257" t="s">
        <v>131</v>
      </c>
      <c r="C60" s="286">
        <v>7030800</v>
      </c>
      <c r="D60" s="287">
        <v>7030800</v>
      </c>
      <c r="E60" s="287">
        <v>0</v>
      </c>
      <c r="F60" s="288">
        <v>0</v>
      </c>
      <c r="G60" s="263"/>
      <c r="H60" s="263"/>
    </row>
    <row r="61" spans="1:8" ht="34.5" hidden="1" customHeight="1" x14ac:dyDescent="0.35">
      <c r="A61" s="285">
        <v>22011100</v>
      </c>
      <c r="B61" s="257" t="s">
        <v>132</v>
      </c>
      <c r="C61" s="286">
        <v>22500000</v>
      </c>
      <c r="D61" s="287">
        <v>22500000</v>
      </c>
      <c r="E61" s="287">
        <v>0</v>
      </c>
      <c r="F61" s="288">
        <v>0</v>
      </c>
      <c r="G61" s="263"/>
      <c r="H61" s="263"/>
    </row>
    <row r="62" spans="1:8" ht="31.5" hidden="1" customHeight="1" x14ac:dyDescent="0.35">
      <c r="A62" s="285">
        <v>22011800</v>
      </c>
      <c r="B62" s="257" t="s">
        <v>24</v>
      </c>
      <c r="C62" s="286">
        <v>1480000</v>
      </c>
      <c r="D62" s="287">
        <v>1480000</v>
      </c>
      <c r="E62" s="287">
        <v>0</v>
      </c>
      <c r="F62" s="288">
        <v>0</v>
      </c>
      <c r="G62" s="263"/>
      <c r="H62" s="263"/>
    </row>
    <row r="63" spans="1:8" ht="26.25" hidden="1" customHeight="1" x14ac:dyDescent="0.35">
      <c r="A63" s="285">
        <v>22013100</v>
      </c>
      <c r="B63" s="257" t="s">
        <v>98</v>
      </c>
      <c r="C63" s="286">
        <v>780</v>
      </c>
      <c r="D63" s="287">
        <v>780</v>
      </c>
      <c r="E63" s="287">
        <v>0</v>
      </c>
      <c r="F63" s="288">
        <v>0</v>
      </c>
      <c r="G63" s="263"/>
      <c r="H63" s="263"/>
    </row>
    <row r="64" spans="1:8" ht="25.5" hidden="1" customHeight="1" x14ac:dyDescent="0.35">
      <c r="A64" s="285">
        <v>22013200</v>
      </c>
      <c r="B64" s="257" t="s">
        <v>99</v>
      </c>
      <c r="C64" s="286">
        <v>800000</v>
      </c>
      <c r="D64" s="287">
        <v>800000</v>
      </c>
      <c r="E64" s="287">
        <v>0</v>
      </c>
      <c r="F64" s="288">
        <v>0</v>
      </c>
      <c r="G64" s="263"/>
      <c r="H64" s="263"/>
    </row>
    <row r="65" spans="1:8" ht="24.75" hidden="1" customHeight="1" x14ac:dyDescent="0.35">
      <c r="A65" s="285">
        <v>22013300</v>
      </c>
      <c r="B65" s="257" t="s">
        <v>100</v>
      </c>
      <c r="C65" s="286">
        <v>650000</v>
      </c>
      <c r="D65" s="287">
        <v>650000</v>
      </c>
      <c r="E65" s="287">
        <v>0</v>
      </c>
      <c r="F65" s="288">
        <v>0</v>
      </c>
      <c r="G65" s="263"/>
      <c r="H65" s="263"/>
    </row>
    <row r="66" spans="1:8" ht="24.75" hidden="1" customHeight="1" x14ac:dyDescent="0.35">
      <c r="A66" s="285">
        <v>22013400</v>
      </c>
      <c r="B66" s="257" t="s">
        <v>101</v>
      </c>
      <c r="C66" s="286">
        <v>1540000</v>
      </c>
      <c r="D66" s="287">
        <v>1540000</v>
      </c>
      <c r="E66" s="287">
        <v>0</v>
      </c>
      <c r="F66" s="288">
        <v>0</v>
      </c>
      <c r="G66" s="263"/>
      <c r="H66" s="263"/>
    </row>
    <row r="67" spans="1:8" ht="34.5" hidden="1" customHeight="1" x14ac:dyDescent="0.35">
      <c r="A67" s="290" t="s">
        <v>112</v>
      </c>
      <c r="B67" s="291" t="s">
        <v>14</v>
      </c>
      <c r="C67" s="292">
        <v>1500000</v>
      </c>
      <c r="D67" s="283">
        <v>1500000</v>
      </c>
      <c r="E67" s="283">
        <v>0</v>
      </c>
      <c r="F67" s="283">
        <v>0</v>
      </c>
      <c r="G67" s="263"/>
      <c r="H67" s="263"/>
    </row>
    <row r="68" spans="1:8" ht="33" hidden="1" customHeight="1" x14ac:dyDescent="0.35">
      <c r="A68" s="285">
        <v>22080400</v>
      </c>
      <c r="B68" s="257" t="s">
        <v>133</v>
      </c>
      <c r="C68" s="286">
        <v>1500000</v>
      </c>
      <c r="D68" s="287">
        <v>1500000</v>
      </c>
      <c r="E68" s="288">
        <v>0</v>
      </c>
      <c r="F68" s="288">
        <v>0</v>
      </c>
      <c r="G68" s="263"/>
      <c r="H68" s="263"/>
    </row>
    <row r="69" spans="1:8" ht="60.75" hidden="1" customHeight="1" x14ac:dyDescent="0.35">
      <c r="A69" s="290">
        <v>22130000</v>
      </c>
      <c r="B69" s="291" t="s">
        <v>47</v>
      </c>
      <c r="C69" s="283">
        <v>0</v>
      </c>
      <c r="D69" s="283">
        <v>0</v>
      </c>
      <c r="E69" s="102">
        <v>0</v>
      </c>
      <c r="F69" s="283">
        <v>0</v>
      </c>
      <c r="G69" s="263"/>
      <c r="H69" s="263"/>
    </row>
    <row r="70" spans="1:8" ht="27" hidden="1" customHeight="1" x14ac:dyDescent="0.35">
      <c r="A70" s="274" t="s">
        <v>113</v>
      </c>
      <c r="B70" s="278" t="s">
        <v>114</v>
      </c>
      <c r="C70" s="279">
        <v>3486000</v>
      </c>
      <c r="D70" s="279">
        <v>1872000</v>
      </c>
      <c r="E70" s="279">
        <v>1614000</v>
      </c>
      <c r="F70" s="279">
        <v>300000</v>
      </c>
      <c r="G70" s="263"/>
      <c r="H70" s="263"/>
    </row>
    <row r="71" spans="1:8" ht="24" hidden="1" customHeight="1" x14ac:dyDescent="0.35">
      <c r="A71" s="290">
        <v>24060000</v>
      </c>
      <c r="B71" s="291" t="s">
        <v>116</v>
      </c>
      <c r="C71" s="292">
        <v>3072000</v>
      </c>
      <c r="D71" s="283">
        <v>1872000</v>
      </c>
      <c r="E71" s="283">
        <v>1200000</v>
      </c>
      <c r="F71" s="283">
        <v>0</v>
      </c>
      <c r="G71" s="263"/>
      <c r="H71" s="263"/>
    </row>
    <row r="72" spans="1:8" ht="21.75" hidden="1" customHeight="1" x14ac:dyDescent="0.35">
      <c r="A72" s="285">
        <v>24060300</v>
      </c>
      <c r="B72" s="257" t="s">
        <v>2</v>
      </c>
      <c r="C72" s="286">
        <v>1872000</v>
      </c>
      <c r="D72" s="287">
        <v>1872000</v>
      </c>
      <c r="E72" s="287">
        <v>0</v>
      </c>
      <c r="F72" s="288">
        <v>0</v>
      </c>
      <c r="G72" s="263"/>
      <c r="H72" s="263"/>
    </row>
    <row r="73" spans="1:8" ht="32.25" hidden="1" customHeight="1" x14ac:dyDescent="0.35">
      <c r="A73" s="285">
        <v>24062100</v>
      </c>
      <c r="B73" s="257" t="s">
        <v>11</v>
      </c>
      <c r="C73" s="286">
        <v>1200000</v>
      </c>
      <c r="D73" s="287">
        <v>0</v>
      </c>
      <c r="E73" s="287">
        <v>1200000</v>
      </c>
      <c r="F73" s="288">
        <v>0</v>
      </c>
      <c r="G73" s="263"/>
      <c r="H73" s="263"/>
    </row>
    <row r="74" spans="1:8" ht="23.25" hidden="1" customHeight="1" x14ac:dyDescent="0.35">
      <c r="A74" s="103" t="s">
        <v>117</v>
      </c>
      <c r="B74" s="99" t="s">
        <v>118</v>
      </c>
      <c r="C74" s="292">
        <v>414000</v>
      </c>
      <c r="D74" s="283">
        <v>0</v>
      </c>
      <c r="E74" s="283">
        <v>414000</v>
      </c>
      <c r="F74" s="283">
        <v>300000</v>
      </c>
      <c r="G74" s="263"/>
      <c r="H74" s="263"/>
    </row>
    <row r="75" spans="1:8" ht="23.25" hidden="1" customHeight="1" x14ac:dyDescent="0.35">
      <c r="A75" s="328">
        <v>24110600</v>
      </c>
      <c r="B75" s="99" t="s">
        <v>218</v>
      </c>
      <c r="C75" s="292">
        <v>300000</v>
      </c>
      <c r="D75" s="283">
        <v>0</v>
      </c>
      <c r="E75" s="283">
        <v>300000</v>
      </c>
      <c r="F75" s="283">
        <v>300000</v>
      </c>
      <c r="G75" s="263"/>
      <c r="H75" s="263"/>
    </row>
    <row r="76" spans="1:8" ht="47.25" hidden="1" customHeight="1" x14ac:dyDescent="0.35">
      <c r="A76" s="285">
        <v>24110900</v>
      </c>
      <c r="B76" s="257" t="s">
        <v>9</v>
      </c>
      <c r="C76" s="286">
        <v>114000</v>
      </c>
      <c r="D76" s="287">
        <v>0</v>
      </c>
      <c r="E76" s="287">
        <v>114000</v>
      </c>
      <c r="F76" s="288">
        <v>0</v>
      </c>
      <c r="G76" s="263"/>
      <c r="H76" s="263"/>
    </row>
    <row r="77" spans="1:8" ht="21.75" hidden="1" customHeight="1" x14ac:dyDescent="0.35">
      <c r="A77" s="274">
        <v>25000000</v>
      </c>
      <c r="B77" s="278" t="s">
        <v>119</v>
      </c>
      <c r="C77" s="279">
        <v>238327320</v>
      </c>
      <c r="D77" s="279">
        <v>0</v>
      </c>
      <c r="E77" s="279">
        <v>238327320</v>
      </c>
      <c r="F77" s="279">
        <v>0</v>
      </c>
      <c r="G77" s="410"/>
      <c r="H77" s="410"/>
    </row>
    <row r="78" spans="1:8" ht="33" hidden="1" customHeight="1" x14ac:dyDescent="0.35">
      <c r="A78" s="290">
        <v>25010000</v>
      </c>
      <c r="B78" s="291" t="s">
        <v>48</v>
      </c>
      <c r="C78" s="292">
        <v>183256600</v>
      </c>
      <c r="D78" s="283">
        <v>0</v>
      </c>
      <c r="E78" s="283">
        <v>183256600</v>
      </c>
      <c r="F78" s="283">
        <v>0</v>
      </c>
      <c r="G78" s="410"/>
      <c r="H78" s="263"/>
    </row>
    <row r="79" spans="1:8" ht="27" hidden="1" customHeight="1" x14ac:dyDescent="0.35">
      <c r="A79" s="285">
        <v>25010100</v>
      </c>
      <c r="B79" s="257" t="s">
        <v>26</v>
      </c>
      <c r="C79" s="286">
        <v>62013050</v>
      </c>
      <c r="D79" s="287">
        <v>0</v>
      </c>
      <c r="E79" s="287">
        <v>62013050</v>
      </c>
      <c r="F79" s="288">
        <v>0</v>
      </c>
      <c r="G79" s="410"/>
      <c r="H79" s="263"/>
    </row>
    <row r="80" spans="1:8" ht="25.5" hidden="1" customHeight="1" x14ac:dyDescent="0.35">
      <c r="A80" s="285">
        <v>25010200</v>
      </c>
      <c r="B80" s="257" t="s">
        <v>27</v>
      </c>
      <c r="C80" s="286">
        <v>120510400</v>
      </c>
      <c r="D80" s="287">
        <v>0</v>
      </c>
      <c r="E80" s="287">
        <v>120510400</v>
      </c>
      <c r="F80" s="288">
        <v>0</v>
      </c>
      <c r="G80" s="410"/>
      <c r="H80" s="263"/>
    </row>
    <row r="81" spans="1:8" ht="33" hidden="1" customHeight="1" x14ac:dyDescent="0.35">
      <c r="A81" s="285">
        <v>25010300</v>
      </c>
      <c r="B81" s="257" t="s">
        <v>102</v>
      </c>
      <c r="C81" s="286">
        <v>569200</v>
      </c>
      <c r="D81" s="287">
        <v>0</v>
      </c>
      <c r="E81" s="287">
        <v>569200</v>
      </c>
      <c r="F81" s="288">
        <v>0</v>
      </c>
      <c r="G81" s="410"/>
      <c r="H81" s="263"/>
    </row>
    <row r="82" spans="1:8" ht="35.25" hidden="1" customHeight="1" x14ac:dyDescent="0.35">
      <c r="A82" s="285">
        <v>25010400</v>
      </c>
      <c r="B82" s="257" t="s">
        <v>28</v>
      </c>
      <c r="C82" s="286">
        <v>163950</v>
      </c>
      <c r="D82" s="287">
        <v>0</v>
      </c>
      <c r="E82" s="287">
        <v>163950</v>
      </c>
      <c r="F82" s="288">
        <v>0</v>
      </c>
      <c r="G82" s="410"/>
      <c r="H82" s="263"/>
    </row>
    <row r="83" spans="1:8" ht="19.5" hidden="1" customHeight="1" x14ac:dyDescent="0.35">
      <c r="A83" s="290">
        <v>25020000</v>
      </c>
      <c r="B83" s="291" t="s">
        <v>15</v>
      </c>
      <c r="C83" s="292">
        <v>55070720</v>
      </c>
      <c r="D83" s="283">
        <v>0</v>
      </c>
      <c r="E83" s="283">
        <v>55070720</v>
      </c>
      <c r="F83" s="283">
        <v>0</v>
      </c>
      <c r="G83" s="410"/>
      <c r="H83" s="263"/>
    </row>
    <row r="84" spans="1:8" ht="79.5" hidden="1" customHeight="1" x14ac:dyDescent="0.35">
      <c r="A84" s="285">
        <v>25020200</v>
      </c>
      <c r="B84" s="257" t="s">
        <v>103</v>
      </c>
      <c r="C84" s="286">
        <v>55070720</v>
      </c>
      <c r="D84" s="287">
        <v>0</v>
      </c>
      <c r="E84" s="287">
        <v>55070720</v>
      </c>
      <c r="F84" s="288">
        <v>0</v>
      </c>
      <c r="G84" s="410"/>
      <c r="H84" s="263"/>
    </row>
    <row r="85" spans="1:8" ht="18" hidden="1" x14ac:dyDescent="0.35">
      <c r="A85" s="274">
        <v>30000000</v>
      </c>
      <c r="B85" s="318" t="s">
        <v>5</v>
      </c>
      <c r="C85" s="101">
        <v>200000</v>
      </c>
      <c r="D85" s="101">
        <v>0</v>
      </c>
      <c r="E85" s="101">
        <v>200000</v>
      </c>
      <c r="F85" s="101">
        <v>200000</v>
      </c>
      <c r="G85" s="410"/>
      <c r="H85" s="263"/>
    </row>
    <row r="86" spans="1:8" ht="17.5" hidden="1" x14ac:dyDescent="0.35">
      <c r="A86" s="274" t="s">
        <v>134</v>
      </c>
      <c r="B86" s="278" t="s">
        <v>135</v>
      </c>
      <c r="C86" s="101">
        <v>200000</v>
      </c>
      <c r="D86" s="101">
        <v>0</v>
      </c>
      <c r="E86" s="101">
        <v>200000</v>
      </c>
      <c r="F86" s="101">
        <v>200000</v>
      </c>
      <c r="G86" s="410"/>
      <c r="H86" s="263"/>
    </row>
    <row r="87" spans="1:8" ht="31.5" hidden="1" customHeight="1" x14ac:dyDescent="0.35">
      <c r="A87" s="290">
        <v>31030000</v>
      </c>
      <c r="B87" s="291" t="s">
        <v>44</v>
      </c>
      <c r="C87" s="292">
        <v>200000</v>
      </c>
      <c r="D87" s="283">
        <v>0</v>
      </c>
      <c r="E87" s="283">
        <v>200000</v>
      </c>
      <c r="F87" s="283">
        <v>200000</v>
      </c>
      <c r="G87" s="410"/>
      <c r="H87" s="263"/>
    </row>
    <row r="88" spans="1:8" s="410" customFormat="1" ht="21" hidden="1" customHeight="1" x14ac:dyDescent="0.3">
      <c r="B88" s="318" t="s">
        <v>89</v>
      </c>
      <c r="C88" s="101">
        <v>2625186720</v>
      </c>
      <c r="D88" s="101">
        <v>2336045400</v>
      </c>
      <c r="E88" s="101">
        <v>289141320</v>
      </c>
      <c r="F88" s="101">
        <v>500000</v>
      </c>
      <c r="G88" s="266"/>
      <c r="H88" s="266"/>
    </row>
    <row r="89" spans="1:8" s="410" customFormat="1" ht="29.25" customHeight="1" x14ac:dyDescent="0.3">
      <c r="A89" s="109">
        <v>40000000</v>
      </c>
      <c r="B89" s="318" t="s">
        <v>50</v>
      </c>
      <c r="C89" s="101">
        <v>1527989516.49</v>
      </c>
      <c r="D89" s="101">
        <v>1365472925.49</v>
      </c>
      <c r="E89" s="101">
        <v>162516591</v>
      </c>
      <c r="F89" s="101">
        <v>142741791</v>
      </c>
      <c r="H89" s="266"/>
    </row>
    <row r="90" spans="1:8" s="410" customFormat="1" ht="27.75" customHeight="1" x14ac:dyDescent="0.3">
      <c r="A90" s="109">
        <v>41000000</v>
      </c>
      <c r="B90" s="320" t="s">
        <v>51</v>
      </c>
      <c r="C90" s="101">
        <v>1527989516.49</v>
      </c>
      <c r="D90" s="101">
        <v>1365472925.49</v>
      </c>
      <c r="E90" s="101">
        <v>162516591</v>
      </c>
      <c r="F90" s="101">
        <v>142741791</v>
      </c>
      <c r="G90" s="266"/>
      <c r="H90" s="266"/>
    </row>
    <row r="91" spans="1:8" s="410" customFormat="1" ht="19.5" customHeight="1" x14ac:dyDescent="0.3">
      <c r="A91" s="109">
        <v>41020000</v>
      </c>
      <c r="B91" s="100" t="s">
        <v>93</v>
      </c>
      <c r="C91" s="101">
        <v>212002600</v>
      </c>
      <c r="D91" s="102">
        <v>212002600</v>
      </c>
      <c r="E91" s="102">
        <v>0</v>
      </c>
      <c r="F91" s="102">
        <v>0</v>
      </c>
      <c r="H91" s="266"/>
    </row>
    <row r="92" spans="1:8" s="410" customFormat="1" ht="6" hidden="1" customHeight="1" x14ac:dyDescent="0.3">
      <c r="A92" s="258">
        <v>41020100</v>
      </c>
      <c r="B92" s="99" t="s">
        <v>52</v>
      </c>
      <c r="C92" s="404">
        <v>63366000</v>
      </c>
      <c r="D92" s="405">
        <v>63366000</v>
      </c>
      <c r="E92" s="405">
        <v>0</v>
      </c>
      <c r="F92" s="405">
        <v>0</v>
      </c>
      <c r="G92" s="266"/>
      <c r="H92" s="266"/>
    </row>
    <row r="93" spans="1:8" s="410" customFormat="1" ht="68.25" customHeight="1" x14ac:dyDescent="0.3">
      <c r="A93" s="103">
        <v>41021300</v>
      </c>
      <c r="B93" s="99" t="s">
        <v>199</v>
      </c>
      <c r="C93" s="404">
        <v>21177400</v>
      </c>
      <c r="D93" s="405">
        <v>21177400</v>
      </c>
      <c r="E93" s="405">
        <v>0</v>
      </c>
      <c r="F93" s="405">
        <v>0</v>
      </c>
      <c r="G93" s="266"/>
      <c r="H93" s="266"/>
    </row>
    <row r="94" spans="1:8" s="410" customFormat="1" ht="31" hidden="1" x14ac:dyDescent="0.3">
      <c r="A94" s="258">
        <v>41020200</v>
      </c>
      <c r="B94" s="99" t="s">
        <v>78</v>
      </c>
      <c r="C94" s="404">
        <v>127459200</v>
      </c>
      <c r="D94" s="405">
        <v>127459200</v>
      </c>
      <c r="E94" s="405">
        <v>0</v>
      </c>
      <c r="F94" s="405">
        <v>0</v>
      </c>
      <c r="G94" s="266"/>
      <c r="H94" s="266"/>
    </row>
    <row r="95" spans="1:8" s="410" customFormat="1" ht="83.25" hidden="1" customHeight="1" x14ac:dyDescent="0.3">
      <c r="A95" s="103">
        <v>41021400</v>
      </c>
      <c r="B95" s="99" t="s">
        <v>184</v>
      </c>
      <c r="C95" s="260">
        <v>0</v>
      </c>
      <c r="D95" s="260">
        <v>0</v>
      </c>
      <c r="E95" s="260">
        <v>0</v>
      </c>
      <c r="F95" s="101">
        <v>0</v>
      </c>
      <c r="G95" s="266"/>
      <c r="H95" s="266"/>
    </row>
    <row r="96" spans="1:8" s="410" customFormat="1" ht="17.5" x14ac:dyDescent="0.3">
      <c r="A96" s="109">
        <v>41030000</v>
      </c>
      <c r="B96" s="100" t="s">
        <v>94</v>
      </c>
      <c r="C96" s="101">
        <v>1059675435</v>
      </c>
      <c r="D96" s="102">
        <v>1039900635</v>
      </c>
      <c r="E96" s="102">
        <v>19774800</v>
      </c>
      <c r="F96" s="102">
        <v>0</v>
      </c>
      <c r="G96" s="266"/>
      <c r="H96" s="266"/>
    </row>
    <row r="97" spans="1:8" s="410" customFormat="1" ht="132" hidden="1" customHeight="1" x14ac:dyDescent="0.3">
      <c r="A97" s="258">
        <v>41030600</v>
      </c>
      <c r="B97" s="99" t="s">
        <v>82</v>
      </c>
      <c r="C97" s="101">
        <v>0</v>
      </c>
      <c r="D97" s="260">
        <v>0</v>
      </c>
      <c r="E97" s="260">
        <v>0</v>
      </c>
      <c r="F97" s="101">
        <v>0</v>
      </c>
      <c r="G97" s="266"/>
    </row>
    <row r="98" spans="1:8" s="410" customFormat="1" ht="144.75" hidden="1" customHeight="1" x14ac:dyDescent="0.3">
      <c r="A98" s="258">
        <v>41030800</v>
      </c>
      <c r="B98" s="99" t="s">
        <v>85</v>
      </c>
      <c r="C98" s="101">
        <v>0</v>
      </c>
      <c r="D98" s="260">
        <v>0</v>
      </c>
      <c r="E98" s="260">
        <v>0</v>
      </c>
      <c r="F98" s="101">
        <v>0</v>
      </c>
      <c r="G98" s="266"/>
      <c r="H98" s="266"/>
    </row>
    <row r="99" spans="1:8" s="410" customFormat="1" ht="72" hidden="1" customHeight="1" x14ac:dyDescent="0.3">
      <c r="A99" s="258">
        <v>41030900</v>
      </c>
      <c r="B99" s="99" t="s">
        <v>58</v>
      </c>
      <c r="C99" s="101">
        <v>0</v>
      </c>
      <c r="D99" s="260">
        <v>0</v>
      </c>
      <c r="E99" s="260">
        <v>0</v>
      </c>
      <c r="F99" s="101">
        <v>0</v>
      </c>
      <c r="G99" s="266"/>
      <c r="H99" s="266"/>
    </row>
    <row r="100" spans="1:8" s="410" customFormat="1" ht="18.75" hidden="1" customHeight="1" x14ac:dyDescent="0.3">
      <c r="A100" s="258">
        <v>41031900</v>
      </c>
      <c r="B100" s="99" t="s">
        <v>187</v>
      </c>
      <c r="C100" s="403">
        <v>59233000</v>
      </c>
      <c r="D100" s="403">
        <v>59233000</v>
      </c>
      <c r="E100" s="403">
        <v>0</v>
      </c>
      <c r="F100" s="403">
        <v>0</v>
      </c>
      <c r="G100" s="413"/>
      <c r="H100" s="266"/>
    </row>
    <row r="101" spans="1:8" s="410" customFormat="1" ht="65.25" hidden="1" customHeight="1" x14ac:dyDescent="0.3">
      <c r="A101" s="258">
        <v>41034800</v>
      </c>
      <c r="B101" s="99" t="s">
        <v>194</v>
      </c>
      <c r="C101" s="259">
        <v>0</v>
      </c>
      <c r="D101" s="260">
        <v>0</v>
      </c>
      <c r="E101" s="260">
        <v>0</v>
      </c>
      <c r="F101" s="260">
        <v>0</v>
      </c>
      <c r="G101" s="266"/>
      <c r="H101" s="266"/>
    </row>
    <row r="102" spans="1:8" s="410" customFormat="1" ht="33.75" hidden="1" customHeight="1" x14ac:dyDescent="0.3">
      <c r="A102" s="258">
        <v>41033000</v>
      </c>
      <c r="B102" s="99" t="s">
        <v>104</v>
      </c>
      <c r="C102" s="404">
        <v>79922400</v>
      </c>
      <c r="D102" s="405">
        <v>79922400</v>
      </c>
      <c r="E102" s="405">
        <v>0</v>
      </c>
      <c r="F102" s="405">
        <v>0</v>
      </c>
      <c r="G102" s="266"/>
      <c r="H102" s="266"/>
    </row>
    <row r="103" spans="1:8" s="410" customFormat="1" ht="54.75" hidden="1" customHeight="1" x14ac:dyDescent="0.3">
      <c r="A103" s="258">
        <v>41031200</v>
      </c>
      <c r="B103" s="99" t="s">
        <v>159</v>
      </c>
      <c r="C103" s="404">
        <v>0</v>
      </c>
      <c r="D103" s="405">
        <v>0</v>
      </c>
      <c r="E103" s="405">
        <v>0</v>
      </c>
      <c r="F103" s="405">
        <v>0</v>
      </c>
      <c r="G103" s="266"/>
      <c r="H103" s="266"/>
    </row>
    <row r="104" spans="1:8" s="410" customFormat="1" ht="41.25" hidden="1" customHeight="1" x14ac:dyDescent="0.3">
      <c r="A104" s="258">
        <v>41033800</v>
      </c>
      <c r="B104" s="99" t="s">
        <v>216</v>
      </c>
      <c r="C104" s="404">
        <v>2679000</v>
      </c>
      <c r="D104" s="405">
        <v>2679000</v>
      </c>
      <c r="E104" s="405">
        <v>0</v>
      </c>
      <c r="F104" s="405">
        <v>0</v>
      </c>
      <c r="G104" s="266"/>
      <c r="H104" s="266"/>
    </row>
    <row r="105" spans="1:8" s="410" customFormat="1" ht="18" hidden="1" x14ac:dyDescent="0.3">
      <c r="A105" s="406">
        <v>41033900</v>
      </c>
      <c r="B105" s="281" t="s">
        <v>54</v>
      </c>
      <c r="C105" s="259">
        <v>429293200</v>
      </c>
      <c r="D105" s="260">
        <v>429293200</v>
      </c>
      <c r="E105" s="260">
        <v>0</v>
      </c>
      <c r="F105" s="289">
        <v>0</v>
      </c>
      <c r="G105" s="266"/>
      <c r="H105" s="266"/>
    </row>
    <row r="106" spans="1:8" s="410" customFormat="1" ht="18" hidden="1" x14ac:dyDescent="0.3">
      <c r="A106" s="258">
        <v>41034200</v>
      </c>
      <c r="B106" s="99" t="s">
        <v>55</v>
      </c>
      <c r="C106" s="404">
        <v>0</v>
      </c>
      <c r="D106" s="405">
        <v>0</v>
      </c>
      <c r="E106" s="405">
        <v>0</v>
      </c>
      <c r="F106" s="405">
        <v>0</v>
      </c>
      <c r="G106" s="266"/>
      <c r="H106" s="266"/>
    </row>
    <row r="107" spans="1:8" s="410" customFormat="1" ht="64.5" hidden="1" customHeight="1" x14ac:dyDescent="0.3">
      <c r="A107" s="258">
        <v>41034400</v>
      </c>
      <c r="B107" s="99" t="s">
        <v>219</v>
      </c>
      <c r="C107" s="404">
        <v>14019610</v>
      </c>
      <c r="D107" s="405">
        <v>14019610</v>
      </c>
      <c r="E107" s="405">
        <v>0</v>
      </c>
      <c r="F107" s="405">
        <v>0</v>
      </c>
      <c r="G107" s="266"/>
      <c r="H107" s="266"/>
    </row>
    <row r="108" spans="1:8" s="410" customFormat="1" ht="64.5" hidden="1" customHeight="1" x14ac:dyDescent="0.3">
      <c r="A108" s="258">
        <v>41034900</v>
      </c>
      <c r="B108" s="99" t="s">
        <v>57</v>
      </c>
      <c r="C108" s="404">
        <v>19774800</v>
      </c>
      <c r="D108" s="405">
        <v>0</v>
      </c>
      <c r="E108" s="412">
        <v>19774800</v>
      </c>
      <c r="F108" s="405">
        <v>0</v>
      </c>
      <c r="G108" s="266"/>
      <c r="H108" s="266"/>
    </row>
    <row r="109" spans="1:8" s="410" customFormat="1" ht="64.5" hidden="1" customHeight="1" x14ac:dyDescent="0.3">
      <c r="A109" s="258">
        <v>41035800</v>
      </c>
      <c r="B109" s="99" t="s">
        <v>221</v>
      </c>
      <c r="C109" s="404">
        <v>2211459</v>
      </c>
      <c r="D109" s="405">
        <v>2211459</v>
      </c>
      <c r="E109" s="412">
        <v>0</v>
      </c>
      <c r="F109" s="405">
        <v>0</v>
      </c>
      <c r="G109" s="414"/>
      <c r="H109" s="266"/>
    </row>
    <row r="110" spans="1:8" s="410" customFormat="1" ht="45.75" hidden="1" customHeight="1" x14ac:dyDescent="0.3">
      <c r="A110" s="406">
        <v>41035400</v>
      </c>
      <c r="B110" s="281" t="s">
        <v>71</v>
      </c>
      <c r="C110" s="101">
        <v>9962500</v>
      </c>
      <c r="D110" s="260">
        <v>9962500</v>
      </c>
      <c r="E110" s="260">
        <v>0</v>
      </c>
      <c r="F110" s="101">
        <v>0</v>
      </c>
      <c r="G110" s="266"/>
      <c r="H110" s="266"/>
    </row>
    <row r="111" spans="1:8" s="410" customFormat="1" ht="50.25" hidden="1" customHeight="1" x14ac:dyDescent="0.3">
      <c r="A111" s="99">
        <v>41035600</v>
      </c>
      <c r="B111" s="99" t="s">
        <v>220</v>
      </c>
      <c r="C111" s="101">
        <v>1788000</v>
      </c>
      <c r="D111" s="260">
        <v>1788000</v>
      </c>
      <c r="E111" s="260">
        <v>0</v>
      </c>
      <c r="F111" s="260">
        <v>0</v>
      </c>
      <c r="G111" s="266"/>
      <c r="H111" s="266"/>
    </row>
    <row r="112" spans="1:8" s="410" customFormat="1" ht="60.75" hidden="1" customHeight="1" x14ac:dyDescent="0.3">
      <c r="A112" s="99">
        <v>41037000</v>
      </c>
      <c r="B112" s="99" t="s">
        <v>129</v>
      </c>
      <c r="C112" s="99">
        <v>0</v>
      </c>
      <c r="D112" s="99">
        <v>0</v>
      </c>
      <c r="E112" s="99">
        <v>0</v>
      </c>
      <c r="F112" s="99">
        <v>0</v>
      </c>
      <c r="G112" s="266"/>
      <c r="H112" s="266"/>
    </row>
    <row r="113" spans="1:129" s="410" customFormat="1" ht="66" hidden="1" customHeight="1" x14ac:dyDescent="0.3">
      <c r="A113" s="99">
        <v>41037300</v>
      </c>
      <c r="B113" s="99" t="s">
        <v>79</v>
      </c>
      <c r="C113" s="99">
        <v>0</v>
      </c>
      <c r="D113" s="99">
        <v>0</v>
      </c>
      <c r="E113" s="99">
        <v>0</v>
      </c>
      <c r="F113" s="99">
        <v>0</v>
      </c>
      <c r="G113" s="266"/>
      <c r="H113" s="266"/>
    </row>
    <row r="114" spans="1:129" s="410" customFormat="1" ht="31" hidden="1" x14ac:dyDescent="0.3">
      <c r="A114" s="99">
        <v>41032900</v>
      </c>
      <c r="B114" s="99" t="s">
        <v>185</v>
      </c>
      <c r="C114" s="404">
        <v>2515400</v>
      </c>
      <c r="D114" s="405">
        <v>2515400</v>
      </c>
      <c r="E114" s="405">
        <v>0</v>
      </c>
      <c r="F114" s="405">
        <v>0</v>
      </c>
      <c r="G114" s="266"/>
      <c r="H114" s="266"/>
    </row>
    <row r="115" spans="1:129" hidden="1" x14ac:dyDescent="0.35">
      <c r="A115" s="99"/>
      <c r="B115" s="99"/>
      <c r="C115" s="99">
        <v>0</v>
      </c>
      <c r="D115" s="99">
        <v>0</v>
      </c>
      <c r="E115" s="99">
        <v>0</v>
      </c>
      <c r="F115" s="99">
        <v>0</v>
      </c>
      <c r="I115" s="410"/>
      <c r="J115" s="410"/>
      <c r="K115" s="410"/>
    </row>
    <row r="116" spans="1:129" s="410" customFormat="1" ht="46.5" hidden="1" x14ac:dyDescent="0.3">
      <c r="A116" s="99">
        <v>41030000</v>
      </c>
      <c r="B116" s="99" t="s">
        <v>60</v>
      </c>
      <c r="C116" s="99">
        <v>0</v>
      </c>
      <c r="D116" s="99">
        <v>0</v>
      </c>
      <c r="E116" s="99">
        <v>0</v>
      </c>
      <c r="F116" s="99">
        <v>0</v>
      </c>
      <c r="G116" s="266"/>
      <c r="H116" s="266"/>
    </row>
    <row r="117" spans="1:129" s="410" customFormat="1" ht="144" hidden="1" customHeight="1" x14ac:dyDescent="0.3">
      <c r="A117" s="258">
        <v>41036400</v>
      </c>
      <c r="B117" s="99" t="s">
        <v>191</v>
      </c>
      <c r="C117" s="404">
        <v>19246269</v>
      </c>
      <c r="D117" s="403">
        <v>19246269</v>
      </c>
      <c r="E117" s="403">
        <v>0</v>
      </c>
      <c r="F117" s="403">
        <v>0</v>
      </c>
      <c r="G117" s="266"/>
      <c r="H117" s="266"/>
    </row>
    <row r="118" spans="1:129" s="410" customFormat="1" ht="185.25" customHeight="1" x14ac:dyDescent="0.3">
      <c r="A118" s="258">
        <v>41030500</v>
      </c>
      <c r="B118" s="99" t="s">
        <v>190</v>
      </c>
      <c r="C118" s="101">
        <v>97896105</v>
      </c>
      <c r="D118" s="260">
        <v>97896105</v>
      </c>
      <c r="E118" s="260">
        <v>0</v>
      </c>
      <c r="F118" s="260">
        <v>0</v>
      </c>
      <c r="G118" s="266"/>
      <c r="H118" s="266"/>
    </row>
    <row r="119" spans="1:129" s="410" customFormat="1" ht="198" customHeight="1" x14ac:dyDescent="0.3">
      <c r="A119" s="258">
        <v>41036100</v>
      </c>
      <c r="B119" s="99" t="s">
        <v>189</v>
      </c>
      <c r="C119" s="101">
        <v>231607992</v>
      </c>
      <c r="D119" s="260">
        <v>231607992</v>
      </c>
      <c r="E119" s="260">
        <v>0</v>
      </c>
      <c r="F119" s="260">
        <v>0</v>
      </c>
      <c r="G119" s="266"/>
      <c r="H119" s="266"/>
    </row>
    <row r="120" spans="1:129" s="410" customFormat="1" ht="31" hidden="1" x14ac:dyDescent="0.3">
      <c r="A120" s="99">
        <v>41034400</v>
      </c>
      <c r="B120" s="99" t="s">
        <v>65</v>
      </c>
      <c r="C120" s="99">
        <v>0</v>
      </c>
      <c r="D120" s="99">
        <v>0</v>
      </c>
      <c r="E120" s="99">
        <v>0</v>
      </c>
      <c r="F120" s="99">
        <v>0</v>
      </c>
      <c r="G120" s="266"/>
      <c r="H120" s="266"/>
    </row>
    <row r="121" spans="1:129" s="410" customFormat="1" ht="31" hidden="1" x14ac:dyDescent="0.3">
      <c r="A121" s="99">
        <v>41037200</v>
      </c>
      <c r="B121" s="99" t="s">
        <v>217</v>
      </c>
      <c r="C121" s="101">
        <v>89525700</v>
      </c>
      <c r="D121" s="260">
        <v>89525700</v>
      </c>
      <c r="E121" s="260">
        <v>0</v>
      </c>
      <c r="F121" s="260">
        <v>0</v>
      </c>
      <c r="G121" s="266"/>
      <c r="H121" s="266"/>
    </row>
    <row r="122" spans="1:129" s="410" customFormat="1" ht="31" hidden="1" x14ac:dyDescent="0.3">
      <c r="A122" s="99" t="s">
        <v>67</v>
      </c>
      <c r="B122" s="99" t="s">
        <v>68</v>
      </c>
      <c r="C122" s="99">
        <v>0</v>
      </c>
      <c r="D122" s="99">
        <v>0</v>
      </c>
      <c r="E122" s="99">
        <v>0</v>
      </c>
      <c r="F122" s="99">
        <v>0</v>
      </c>
      <c r="G122" s="266"/>
      <c r="H122" s="266"/>
    </row>
    <row r="123" spans="1:129" hidden="1" x14ac:dyDescent="0.35">
      <c r="A123" s="99"/>
      <c r="B123" s="99"/>
      <c r="C123" s="99">
        <v>0</v>
      </c>
      <c r="D123" s="99">
        <v>0</v>
      </c>
      <c r="E123" s="99">
        <v>0</v>
      </c>
      <c r="F123" s="99">
        <v>0</v>
      </c>
      <c r="I123" s="410"/>
      <c r="J123" s="410"/>
      <c r="K123" s="410"/>
      <c r="DY123" s="273">
        <v>-547506</v>
      </c>
    </row>
    <row r="124" spans="1:129" s="410" customFormat="1" ht="31" hidden="1" x14ac:dyDescent="0.3">
      <c r="A124" s="99">
        <v>41036300</v>
      </c>
      <c r="B124" s="99" t="s">
        <v>69</v>
      </c>
      <c r="C124" s="99">
        <v>0</v>
      </c>
      <c r="D124" s="99">
        <v>0</v>
      </c>
      <c r="E124" s="99">
        <v>0</v>
      </c>
      <c r="F124" s="99">
        <v>0</v>
      </c>
      <c r="G124" s="266"/>
      <c r="H124" s="266"/>
    </row>
    <row r="125" spans="1:129" s="410" customFormat="1" ht="31" hidden="1" x14ac:dyDescent="0.3">
      <c r="A125" s="99">
        <v>41030000</v>
      </c>
      <c r="B125" s="99" t="s">
        <v>70</v>
      </c>
      <c r="C125" s="99">
        <v>0</v>
      </c>
      <c r="D125" s="99">
        <v>0</v>
      </c>
      <c r="E125" s="99">
        <v>0</v>
      </c>
      <c r="F125" s="99">
        <v>0</v>
      </c>
      <c r="G125" s="266"/>
      <c r="H125" s="266"/>
    </row>
    <row r="126" spans="1:129" s="410" customFormat="1" ht="24" customHeight="1" x14ac:dyDescent="0.3">
      <c r="A126" s="418">
        <v>41050000</v>
      </c>
      <c r="B126" s="100" t="s">
        <v>96</v>
      </c>
      <c r="C126" s="101">
        <v>256311481.48999998</v>
      </c>
      <c r="D126" s="102">
        <v>113569690.49000001</v>
      </c>
      <c r="E126" s="102">
        <v>142741791</v>
      </c>
      <c r="F126" s="102">
        <v>142741791</v>
      </c>
      <c r="G126" s="266"/>
      <c r="H126" s="266"/>
    </row>
    <row r="127" spans="1:129" s="410" customFormat="1" ht="32.25" hidden="1" customHeight="1" x14ac:dyDescent="0.3">
      <c r="A127" s="99">
        <v>41051000</v>
      </c>
      <c r="B127" s="99" t="s">
        <v>120</v>
      </c>
      <c r="C127" s="99">
        <v>0</v>
      </c>
      <c r="D127" s="99">
        <v>0</v>
      </c>
      <c r="E127" s="99">
        <v>0</v>
      </c>
      <c r="F127" s="99">
        <v>0</v>
      </c>
      <c r="G127" s="266"/>
      <c r="H127" s="266"/>
    </row>
    <row r="128" spans="1:129" s="410" customFormat="1" ht="24.75" customHeight="1" x14ac:dyDescent="0.3">
      <c r="A128" s="258">
        <v>41053900</v>
      </c>
      <c r="B128" s="99" t="s">
        <v>97</v>
      </c>
      <c r="C128" s="404">
        <v>256311481.48999998</v>
      </c>
      <c r="D128" s="405">
        <v>113569690.49000001</v>
      </c>
      <c r="E128" s="405">
        <v>142741791</v>
      </c>
      <c r="F128" s="405">
        <v>142741791</v>
      </c>
      <c r="G128" s="266"/>
    </row>
    <row r="129" spans="1:15" s="410" customFormat="1" ht="31" hidden="1" x14ac:dyDescent="0.3">
      <c r="A129" s="99">
        <v>41033300</v>
      </c>
      <c r="B129" s="99" t="s">
        <v>84</v>
      </c>
      <c r="C129" s="99">
        <v>0</v>
      </c>
      <c r="D129" s="99">
        <v>0</v>
      </c>
      <c r="E129" s="99">
        <v>0</v>
      </c>
      <c r="F129" s="99">
        <v>0</v>
      </c>
      <c r="G129" s="266"/>
      <c r="H129" s="266"/>
    </row>
    <row r="130" spans="1:15" s="410" customFormat="1" ht="46.5" hidden="1" x14ac:dyDescent="0.3">
      <c r="A130" s="258">
        <v>41054100</v>
      </c>
      <c r="B130" s="99" t="s">
        <v>157</v>
      </c>
      <c r="C130" s="403">
        <v>0</v>
      </c>
      <c r="D130" s="403">
        <v>0</v>
      </c>
      <c r="E130" s="403">
        <v>0</v>
      </c>
      <c r="F130" s="403">
        <v>0</v>
      </c>
      <c r="G130" s="266"/>
      <c r="H130" s="266"/>
    </row>
    <row r="131" spans="1:15" s="410" customFormat="1" ht="31" hidden="1" x14ac:dyDescent="0.3">
      <c r="A131" s="99">
        <v>41030000</v>
      </c>
      <c r="B131" s="99" t="s">
        <v>73</v>
      </c>
      <c r="C131" s="99">
        <v>0</v>
      </c>
      <c r="D131" s="99">
        <v>0</v>
      </c>
      <c r="E131" s="99">
        <v>0</v>
      </c>
      <c r="F131" s="99">
        <v>0</v>
      </c>
      <c r="G131" s="266"/>
      <c r="H131" s="266"/>
    </row>
    <row r="132" spans="1:15" s="410" customFormat="1" ht="17.5" hidden="1" x14ac:dyDescent="0.3">
      <c r="A132" s="278" t="s">
        <v>215</v>
      </c>
      <c r="B132" s="278" t="s">
        <v>75</v>
      </c>
      <c r="C132" s="101">
        <v>2120877</v>
      </c>
      <c r="D132" s="101">
        <v>0</v>
      </c>
      <c r="E132" s="101">
        <v>2120877</v>
      </c>
      <c r="F132" s="101">
        <v>0</v>
      </c>
      <c r="G132" s="266"/>
      <c r="H132" s="266"/>
    </row>
    <row r="133" spans="1:15" s="410" customFormat="1" ht="21" hidden="1" customHeight="1" x14ac:dyDescent="0.3">
      <c r="A133" s="99">
        <v>42020000</v>
      </c>
      <c r="B133" s="99" t="s">
        <v>76</v>
      </c>
      <c r="C133" s="99">
        <v>0</v>
      </c>
      <c r="D133" s="99">
        <v>0</v>
      </c>
      <c r="E133" s="99">
        <v>0</v>
      </c>
      <c r="F133" s="99">
        <v>0</v>
      </c>
      <c r="G133" s="266"/>
      <c r="H133" s="266"/>
    </row>
    <row r="134" spans="1:15" s="410" customFormat="1" ht="35.25" hidden="1" customHeight="1" x14ac:dyDescent="0.3">
      <c r="A134" s="99">
        <v>42030300</v>
      </c>
      <c r="B134" s="99" t="s">
        <v>213</v>
      </c>
      <c r="C134" s="404">
        <v>2120877</v>
      </c>
      <c r="D134" s="405">
        <v>0</v>
      </c>
      <c r="E134" s="405">
        <v>2120877</v>
      </c>
      <c r="F134" s="405">
        <v>0</v>
      </c>
      <c r="G134" s="266"/>
      <c r="H134" s="266"/>
    </row>
    <row r="135" spans="1:15" s="410" customFormat="1" ht="21" customHeight="1" x14ac:dyDescent="0.3">
      <c r="A135" s="418"/>
      <c r="B135" s="419" t="s">
        <v>77</v>
      </c>
      <c r="C135" s="101">
        <v>4155297113.4899998</v>
      </c>
      <c r="D135" s="101">
        <v>3701518325.4899998</v>
      </c>
      <c r="E135" s="101">
        <v>453778788</v>
      </c>
      <c r="F135" s="101">
        <v>143241791</v>
      </c>
      <c r="G135" s="266"/>
    </row>
    <row r="136" spans="1:15" s="410" customFormat="1" ht="15" customHeight="1" x14ac:dyDescent="0.3">
      <c r="G136" s="266"/>
      <c r="H136" s="266"/>
    </row>
    <row r="137" spans="1:15" s="410" customFormat="1" ht="21" customHeight="1" x14ac:dyDescent="0.3">
      <c r="G137" s="266"/>
    </row>
    <row r="138" spans="1:15" s="410" customFormat="1" ht="17.5" hidden="1" x14ac:dyDescent="0.35">
      <c r="A138" s="410" t="s">
        <v>123</v>
      </c>
      <c r="E138" s="420" t="s">
        <v>124</v>
      </c>
      <c r="F138" s="420"/>
      <c r="G138" s="266"/>
      <c r="H138" s="266"/>
    </row>
    <row r="139" spans="1:15" s="410" customFormat="1" ht="21" hidden="1" customHeight="1" x14ac:dyDescent="0.35">
      <c r="A139" s="294" t="s">
        <v>155</v>
      </c>
      <c r="E139" s="420" t="s">
        <v>121</v>
      </c>
      <c r="F139" s="420"/>
      <c r="G139" s="266"/>
      <c r="H139" s="266"/>
    </row>
    <row r="140" spans="1:15" s="410" customFormat="1" ht="21" customHeight="1" x14ac:dyDescent="0.35">
      <c r="A140" s="294" t="s">
        <v>183</v>
      </c>
      <c r="E140" s="420" t="s">
        <v>182</v>
      </c>
      <c r="F140" s="420"/>
      <c r="G140" s="266"/>
      <c r="H140" s="266"/>
    </row>
    <row r="141" spans="1:15" s="410" customFormat="1" ht="21" customHeight="1" x14ac:dyDescent="0.3">
      <c r="G141" s="266"/>
      <c r="H141" s="266"/>
    </row>
    <row r="142" spans="1:15" ht="16.5" customHeight="1" x14ac:dyDescent="0.35">
      <c r="A142" s="410"/>
      <c r="B142" s="410"/>
      <c r="C142" s="411"/>
      <c r="D142" s="411"/>
      <c r="E142" s="411"/>
      <c r="F142" s="411"/>
      <c r="G142" s="263"/>
      <c r="H142" s="263"/>
    </row>
    <row r="143" spans="1:15" s="410" customFormat="1" ht="58.5" hidden="1" customHeight="1" x14ac:dyDescent="0.35">
      <c r="A143" s="263"/>
      <c r="O143" s="410" t="s">
        <v>80</v>
      </c>
    </row>
    <row r="144" spans="1:15" hidden="1" x14ac:dyDescent="0.35">
      <c r="A144" s="410"/>
      <c r="B144" s="410"/>
      <c r="C144" s="410"/>
      <c r="D144" s="410"/>
      <c r="E144" s="410"/>
      <c r="F144" s="410"/>
      <c r="G144" s="263"/>
      <c r="H144" s="263"/>
    </row>
    <row r="145" spans="1:12" x14ac:dyDescent="0.35">
      <c r="A145" s="263"/>
      <c r="B145" s="410"/>
      <c r="C145" s="411"/>
      <c r="D145" s="410"/>
      <c r="E145" s="410"/>
      <c r="F145" s="410"/>
      <c r="G145" s="263"/>
      <c r="H145" s="263"/>
    </row>
    <row r="146" spans="1:12" x14ac:dyDescent="0.35">
      <c r="A146" s="263"/>
      <c r="B146" s="263"/>
      <c r="C146" s="410"/>
      <c r="D146" s="410"/>
      <c r="E146" s="410"/>
      <c r="F146" s="410"/>
      <c r="G146" s="263"/>
      <c r="H146" s="263"/>
    </row>
    <row r="147" spans="1:12" x14ac:dyDescent="0.35">
      <c r="A147" s="263"/>
      <c r="B147" s="263"/>
      <c r="C147" s="410"/>
      <c r="D147" s="410"/>
      <c r="E147" s="410"/>
      <c r="F147" s="410"/>
    </row>
    <row r="149" spans="1:12" x14ac:dyDescent="0.35">
      <c r="D149" s="410"/>
    </row>
    <row r="150" spans="1:12" x14ac:dyDescent="0.35">
      <c r="L150" s="415" t="s">
        <v>222</v>
      </c>
    </row>
  </sheetData>
  <mergeCells count="21">
    <mergeCell ref="C10:C12"/>
    <mergeCell ref="E138:F138"/>
    <mergeCell ref="A8:B8"/>
    <mergeCell ref="A7:B7"/>
    <mergeCell ref="A6:F6"/>
    <mergeCell ref="E140:F140"/>
    <mergeCell ref="D1:F1"/>
    <mergeCell ref="D2:F2"/>
    <mergeCell ref="D3:F3"/>
    <mergeCell ref="K1:M1"/>
    <mergeCell ref="K2:M2"/>
    <mergeCell ref="K3:M3"/>
    <mergeCell ref="E11:E12"/>
    <mergeCell ref="D10:D12"/>
    <mergeCell ref="A5:F5"/>
    <mergeCell ref="A4:F4"/>
    <mergeCell ref="E139:F139"/>
    <mergeCell ref="A10:A12"/>
    <mergeCell ref="E10:F10"/>
    <mergeCell ref="F11:F12"/>
    <mergeCell ref="B10:B12"/>
  </mergeCells>
  <phoneticPr fontId="0" type="noConversion"/>
  <printOptions horizontalCentered="1"/>
  <pageMargins left="0.55118110236220474" right="0.35433070866141736" top="1.1811023622047245" bottom="0.35433070866141736" header="0.23622047244094491" footer="0.15748031496062992"/>
  <pageSetup paperSize="9" scale="67" fitToHeight="5" orientation="landscape" r:id="rId1"/>
  <headerFooter alignWithMargins="0"/>
  <rowBreaks count="3" manualBreakCount="3">
    <brk id="33" max="5" man="1"/>
    <brk id="54" max="5" man="1"/>
    <brk id="95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  <pageSetUpPr fitToPage="1"/>
  </sheetPr>
  <dimension ref="A1:P149"/>
  <sheetViews>
    <sheetView showGridLines="0" view="pageBreakPreview" zoomScaleNormal="65" zoomScaleSheetLayoutView="100" workbookViewId="0">
      <pane xSplit="2" ySplit="12" topLeftCell="C89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62.25" customHeight="1" x14ac:dyDescent="0.4">
      <c r="A2" s="4"/>
      <c r="B2" s="4"/>
      <c r="C2" s="456" t="s">
        <v>152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156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customHeight="1" x14ac:dyDescent="0.3">
      <c r="A14" s="356">
        <v>10000000</v>
      </c>
      <c r="B14" s="357" t="s">
        <v>3</v>
      </c>
      <c r="C14" s="358">
        <f>C15+C31+C41</f>
        <v>5000000</v>
      </c>
      <c r="D14" s="126">
        <f>D15+D31+D41</f>
        <v>5000000</v>
      </c>
      <c r="E14" s="126">
        <f>E15+E31+E41</f>
        <v>0</v>
      </c>
      <c r="F14" s="126">
        <f>F15+F31+F41</f>
        <v>0</v>
      </c>
      <c r="G14" s="17"/>
      <c r="H14" s="18"/>
    </row>
    <row r="15" spans="1:13" s="19" customFormat="1" ht="31.5" customHeight="1" x14ac:dyDescent="0.3">
      <c r="A15" s="356" t="s">
        <v>106</v>
      </c>
      <c r="B15" s="359" t="s">
        <v>107</v>
      </c>
      <c r="C15" s="360">
        <f>C16+C23</f>
        <v>5000000</v>
      </c>
      <c r="D15" s="360">
        <f>D16+D23</f>
        <v>5000000</v>
      </c>
      <c r="E15" s="360"/>
      <c r="F15" s="361"/>
      <c r="G15" s="17"/>
      <c r="H15" s="17"/>
    </row>
    <row r="16" spans="1:13" ht="18" hidden="1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customHeight="1" x14ac:dyDescent="0.35">
      <c r="A23" s="303">
        <v>11020000</v>
      </c>
      <c r="B23" s="184" t="s">
        <v>6</v>
      </c>
      <c r="C23" s="304">
        <f>C24+C25+C26+C27+C28+C29</f>
        <v>5000000</v>
      </c>
      <c r="D23" s="304">
        <f>D24+D25+D26+D27+D28+D29</f>
        <v>5000000</v>
      </c>
      <c r="E23" s="132"/>
      <c r="F23" s="13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customHeight="1" x14ac:dyDescent="0.35">
      <c r="A28" s="305">
        <v>11021000</v>
      </c>
      <c r="B28" s="306" t="s">
        <v>125</v>
      </c>
      <c r="C28" s="307">
        <f t="shared" si="1"/>
        <v>5000000</v>
      </c>
      <c r="D28" s="308">
        <v>5000000</v>
      </c>
      <c r="E28" s="309"/>
      <c r="F28" s="309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1.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110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103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5000000</v>
      </c>
      <c r="D88" s="16">
        <f>D14+D46+D85</f>
        <v>5000000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2610772</v>
      </c>
      <c r="D89" s="98">
        <f>D90</f>
        <v>2610772</v>
      </c>
      <c r="E89" s="98">
        <f>E90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2610772</v>
      </c>
      <c r="D90" s="98">
        <f>D96+D91+D126</f>
        <v>2610772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customHeight="1" x14ac:dyDescent="0.3">
      <c r="A91" s="311">
        <v>41020000</v>
      </c>
      <c r="B91" s="295" t="s">
        <v>93</v>
      </c>
      <c r="C91" s="96">
        <f t="shared" si="3"/>
        <v>2610772</v>
      </c>
      <c r="D91" s="123">
        <f>D92+D94+D95+D93</f>
        <v>2610772</v>
      </c>
      <c r="E91" s="123"/>
      <c r="F91" s="123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68.25" customHeight="1" x14ac:dyDescent="0.3">
      <c r="A93" s="296">
        <v>41021300</v>
      </c>
      <c r="B93" s="297" t="s">
        <v>199</v>
      </c>
      <c r="C93" s="298">
        <f t="shared" si="3"/>
        <v>2610772</v>
      </c>
      <c r="D93" s="299">
        <v>2610772</v>
      </c>
      <c r="E93" s="299"/>
      <c r="F93" s="298"/>
      <c r="G93" s="5"/>
      <c r="H93" s="5"/>
    </row>
    <row r="94" spans="1:8" s="6" customFormat="1" ht="46.5" hidden="1" x14ac:dyDescent="0.3">
      <c r="A94" s="39">
        <v>41020200</v>
      </c>
      <c r="B94" s="40" t="s">
        <v>78</v>
      </c>
      <c r="C94" s="16">
        <f t="shared" si="3"/>
        <v>0</v>
      </c>
      <c r="D94" s="41"/>
      <c r="E94" s="41"/>
      <c r="F94" s="16"/>
      <c r="G94" s="5"/>
      <c r="H94" s="5"/>
    </row>
    <row r="95" spans="1:8" s="6" customFormat="1" ht="31" hidden="1" x14ac:dyDescent="0.3">
      <c r="A95" s="39">
        <v>41020600</v>
      </c>
      <c r="B95" s="40" t="s">
        <v>53</v>
      </c>
      <c r="C95" s="16">
        <f t="shared" si="3"/>
        <v>0</v>
      </c>
      <c r="D95" s="41"/>
      <c r="E95" s="41"/>
      <c r="F95" s="16"/>
      <c r="G95" s="5"/>
      <c r="H95" s="5"/>
    </row>
    <row r="96" spans="1:8" s="6" customFormat="1" ht="17.5" hidden="1" x14ac:dyDescent="0.3">
      <c r="A96" s="109">
        <v>41030000</v>
      </c>
      <c r="B96" s="100" t="s">
        <v>94</v>
      </c>
      <c r="C96" s="101">
        <f t="shared" si="3"/>
        <v>0</v>
      </c>
      <c r="D96" s="102">
        <f>D97+D98+D100+D101+D103+D104+D105+D106+D107+D109+D113+D110+D129+D102+D112+D111+D114</f>
        <v>0</v>
      </c>
      <c r="E96" s="102">
        <f>E108+E113</f>
        <v>0</v>
      </c>
      <c r="F96" s="102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103">
        <v>41030600</v>
      </c>
      <c r="B97" s="99" t="s">
        <v>82</v>
      </c>
      <c r="C97" s="101">
        <f t="shared" si="3"/>
        <v>0</v>
      </c>
      <c r="D97" s="101"/>
      <c r="E97" s="101"/>
      <c r="F97" s="101"/>
      <c r="G97" s="5"/>
    </row>
    <row r="98" spans="1:9" s="6" customFormat="1" ht="144.75" hidden="1" customHeight="1" x14ac:dyDescent="0.3">
      <c r="A98" s="103">
        <v>41030800</v>
      </c>
      <c r="B98" s="281" t="s">
        <v>85</v>
      </c>
      <c r="C98" s="101">
        <f t="shared" si="3"/>
        <v>0</v>
      </c>
      <c r="D98" s="101"/>
      <c r="E98" s="101"/>
      <c r="F98" s="101"/>
      <c r="G98" s="5"/>
      <c r="H98" s="5"/>
    </row>
    <row r="99" spans="1:9" s="6" customFormat="1" ht="72" hidden="1" customHeight="1" x14ac:dyDescent="0.3">
      <c r="A99" s="103">
        <v>41030900</v>
      </c>
      <c r="B99" s="99" t="s">
        <v>58</v>
      </c>
      <c r="C99" s="101">
        <f t="shared" si="3"/>
        <v>0</v>
      </c>
      <c r="D99" s="101"/>
      <c r="E99" s="101"/>
      <c r="F99" s="101"/>
      <c r="G99" s="5"/>
      <c r="H99" s="5"/>
    </row>
    <row r="100" spans="1:9" s="6" customFormat="1" ht="31" hidden="1" x14ac:dyDescent="0.3">
      <c r="A100" s="99">
        <v>41031900</v>
      </c>
      <c r="B100" s="99" t="s">
        <v>187</v>
      </c>
      <c r="C100" s="101">
        <f>D100+E100</f>
        <v>0</v>
      </c>
      <c r="D100" s="101"/>
      <c r="E100" s="101"/>
      <c r="F100" s="101"/>
      <c r="G100" s="5"/>
      <c r="H100" s="5"/>
    </row>
    <row r="101" spans="1:9" s="6" customFormat="1" ht="54.75" hidden="1" customHeight="1" x14ac:dyDescent="0.3">
      <c r="A101" s="103">
        <v>41032600</v>
      </c>
      <c r="B101" s="99" t="s">
        <v>62</v>
      </c>
      <c r="C101" s="101">
        <f t="shared" si="3"/>
        <v>0</v>
      </c>
      <c r="D101" s="101"/>
      <c r="E101" s="101"/>
      <c r="F101" s="101"/>
      <c r="G101" s="5"/>
      <c r="H101" s="5"/>
    </row>
    <row r="102" spans="1:9" s="6" customFormat="1" ht="54.75" hidden="1" customHeight="1" x14ac:dyDescent="0.3">
      <c r="A102" s="103">
        <v>41033000</v>
      </c>
      <c r="B102" s="99" t="s">
        <v>104</v>
      </c>
      <c r="C102" s="101">
        <f t="shared" si="3"/>
        <v>0</v>
      </c>
      <c r="D102" s="260"/>
      <c r="E102" s="101"/>
      <c r="F102" s="101"/>
      <c r="G102" s="5"/>
      <c r="H102" s="5"/>
    </row>
    <row r="103" spans="1:9" s="6" customFormat="1" ht="54.75" hidden="1" customHeight="1" x14ac:dyDescent="0.3">
      <c r="A103" s="103">
        <v>41033600</v>
      </c>
      <c r="B103" s="99" t="s">
        <v>73</v>
      </c>
      <c r="C103" s="101">
        <f t="shared" si="3"/>
        <v>0</v>
      </c>
      <c r="D103" s="101"/>
      <c r="E103" s="101"/>
      <c r="F103" s="101"/>
      <c r="G103" s="5"/>
      <c r="H103" s="5"/>
    </row>
    <row r="104" spans="1:9" s="6" customFormat="1" ht="54.75" hidden="1" customHeight="1" x14ac:dyDescent="0.3">
      <c r="A104" s="103">
        <v>41033700</v>
      </c>
      <c r="B104" s="99" t="s">
        <v>63</v>
      </c>
      <c r="C104" s="101">
        <f t="shared" si="3"/>
        <v>0</v>
      </c>
      <c r="D104" s="101"/>
      <c r="E104" s="101"/>
      <c r="F104" s="101"/>
      <c r="G104" s="5"/>
      <c r="H104" s="5"/>
    </row>
    <row r="105" spans="1:9" s="6" customFormat="1" ht="18" hidden="1" x14ac:dyDescent="0.3">
      <c r="A105" s="103">
        <v>41033900</v>
      </c>
      <c r="B105" s="281" t="s">
        <v>54</v>
      </c>
      <c r="C105" s="101">
        <f t="shared" si="3"/>
        <v>0</v>
      </c>
      <c r="D105" s="260"/>
      <c r="E105" s="260"/>
      <c r="F105" s="102"/>
      <c r="G105" s="5"/>
      <c r="H105" s="5"/>
    </row>
    <row r="106" spans="1:9" s="6" customFormat="1" ht="18" hidden="1" x14ac:dyDescent="0.3">
      <c r="A106" s="103">
        <v>41034200</v>
      </c>
      <c r="B106" s="281" t="s">
        <v>55</v>
      </c>
      <c r="C106" s="101">
        <f t="shared" si="3"/>
        <v>0</v>
      </c>
      <c r="D106" s="260"/>
      <c r="E106" s="260"/>
      <c r="F106" s="102"/>
      <c r="G106" s="5"/>
      <c r="H106" s="5"/>
    </row>
    <row r="107" spans="1:9" s="6" customFormat="1" ht="97.5" hidden="1" customHeight="1" x14ac:dyDescent="0.3">
      <c r="A107" s="103">
        <v>41034400</v>
      </c>
      <c r="B107" s="281" t="s">
        <v>136</v>
      </c>
      <c r="C107" s="101">
        <f t="shared" si="3"/>
        <v>0</v>
      </c>
      <c r="D107" s="260"/>
      <c r="E107" s="260"/>
      <c r="F107" s="102"/>
      <c r="G107" s="5"/>
      <c r="H107" s="5"/>
      <c r="I107" s="54"/>
    </row>
    <row r="108" spans="1:9" s="6" customFormat="1" ht="62" hidden="1" x14ac:dyDescent="0.3">
      <c r="A108" s="103">
        <v>41034900</v>
      </c>
      <c r="B108" s="281" t="s">
        <v>57</v>
      </c>
      <c r="C108" s="101">
        <f t="shared" si="3"/>
        <v>0</v>
      </c>
      <c r="D108" s="260"/>
      <c r="E108" s="260"/>
      <c r="F108" s="289"/>
      <c r="G108" s="5"/>
      <c r="H108" s="5"/>
    </row>
    <row r="109" spans="1:9" s="6" customFormat="1" ht="109.5" hidden="1" customHeight="1" x14ac:dyDescent="0.3">
      <c r="A109" s="103">
        <v>41035800</v>
      </c>
      <c r="B109" s="99" t="s">
        <v>86</v>
      </c>
      <c r="C109" s="101">
        <f t="shared" si="3"/>
        <v>0</v>
      </c>
      <c r="D109" s="260"/>
      <c r="E109" s="260"/>
      <c r="F109" s="101"/>
      <c r="G109" s="5"/>
      <c r="H109" s="5"/>
    </row>
    <row r="110" spans="1:9" s="6" customFormat="1" ht="60.75" hidden="1" customHeight="1" x14ac:dyDescent="0.3">
      <c r="A110" s="103">
        <v>41035400</v>
      </c>
      <c r="B110" s="99" t="s">
        <v>71</v>
      </c>
      <c r="C110" s="101">
        <f t="shared" si="3"/>
        <v>0</v>
      </c>
      <c r="D110" s="260"/>
      <c r="E110" s="260"/>
      <c r="F110" s="101"/>
      <c r="G110" s="5"/>
      <c r="H110" s="5"/>
    </row>
    <row r="111" spans="1:9" s="6" customFormat="1" ht="60.75" hidden="1" customHeight="1" x14ac:dyDescent="0.3">
      <c r="A111" s="103">
        <v>41035600</v>
      </c>
      <c r="B111" s="99" t="s">
        <v>137</v>
      </c>
      <c r="C111" s="101">
        <f t="shared" si="3"/>
        <v>0</v>
      </c>
      <c r="D111" s="260"/>
      <c r="E111" s="260"/>
      <c r="F111" s="101"/>
      <c r="G111" s="5"/>
      <c r="H111" s="5"/>
    </row>
    <row r="112" spans="1:9" s="6" customFormat="1" ht="60.75" hidden="1" customHeight="1" x14ac:dyDescent="0.3">
      <c r="A112" s="103">
        <v>41037000</v>
      </c>
      <c r="B112" s="99" t="s">
        <v>129</v>
      </c>
      <c r="C112" s="101">
        <f t="shared" si="3"/>
        <v>0</v>
      </c>
      <c r="D112" s="260"/>
      <c r="E112" s="260"/>
      <c r="F112" s="101"/>
      <c r="G112" s="5"/>
      <c r="H112" s="5"/>
    </row>
    <row r="113" spans="1:11" s="6" customFormat="1" ht="66" hidden="1" customHeight="1" x14ac:dyDescent="0.3">
      <c r="A113" s="103">
        <v>41037300</v>
      </c>
      <c r="B113" s="99" t="s">
        <v>79</v>
      </c>
      <c r="C113" s="101">
        <f t="shared" si="3"/>
        <v>0</v>
      </c>
      <c r="D113" s="260"/>
      <c r="E113" s="260"/>
      <c r="F113" s="101"/>
      <c r="G113" s="5"/>
      <c r="H113" s="5"/>
    </row>
    <row r="114" spans="1:11" s="6" customFormat="1" ht="31" hidden="1" x14ac:dyDescent="0.3">
      <c r="A114" s="99">
        <v>41032900</v>
      </c>
      <c r="B114" s="99" t="s">
        <v>185</v>
      </c>
      <c r="C114" s="101">
        <f t="shared" si="3"/>
        <v>0</v>
      </c>
      <c r="D114" s="289"/>
      <c r="E114" s="102"/>
      <c r="F114" s="102"/>
      <c r="G114" s="5"/>
      <c r="H114" s="5"/>
    </row>
    <row r="115" spans="1:11" hidden="1" x14ac:dyDescent="0.35">
      <c r="C115" s="55"/>
      <c r="D115" s="55"/>
      <c r="E115" s="55"/>
      <c r="F115" s="55"/>
      <c r="I115" s="6"/>
      <c r="J115" s="6"/>
      <c r="K115" s="6"/>
    </row>
    <row r="116" spans="1:11" s="6" customFormat="1" ht="46.5" hidden="1" x14ac:dyDescent="0.3">
      <c r="A116" s="39">
        <v>41030000</v>
      </c>
      <c r="B116" s="40" t="s">
        <v>60</v>
      </c>
      <c r="C116" s="16">
        <f t="shared" ref="C116:C122" si="4">D116+E116</f>
        <v>0</v>
      </c>
      <c r="D116" s="41"/>
      <c r="E116" s="41"/>
      <c r="F116" s="16"/>
      <c r="G116" s="5"/>
      <c r="H116" s="5"/>
    </row>
    <row r="117" spans="1:11" s="6" customFormat="1" ht="62" hidden="1" x14ac:dyDescent="0.3">
      <c r="A117" s="39">
        <v>41030000</v>
      </c>
      <c r="B117" s="40" t="s">
        <v>61</v>
      </c>
      <c r="C117" s="16">
        <f t="shared" si="4"/>
        <v>0</v>
      </c>
      <c r="D117" s="41"/>
      <c r="E117" s="41"/>
      <c r="F117" s="16"/>
      <c r="G117" s="5"/>
      <c r="H117" s="5"/>
    </row>
    <row r="118" spans="1:11" s="6" customFormat="1" ht="46.5" hidden="1" x14ac:dyDescent="0.3">
      <c r="A118" s="39">
        <v>41033700</v>
      </c>
      <c r="B118" s="40" t="s">
        <v>63</v>
      </c>
      <c r="C118" s="16">
        <f t="shared" si="4"/>
        <v>0</v>
      </c>
      <c r="D118" s="41"/>
      <c r="E118" s="41"/>
      <c r="F118" s="16"/>
      <c r="G118" s="5"/>
      <c r="H118" s="5"/>
    </row>
    <row r="119" spans="1:11" s="6" customFormat="1" ht="93" hidden="1" x14ac:dyDescent="0.3">
      <c r="A119" s="39">
        <v>41034300</v>
      </c>
      <c r="B119" s="40" t="s">
        <v>64</v>
      </c>
      <c r="C119" s="16">
        <f t="shared" si="4"/>
        <v>0</v>
      </c>
      <c r="D119" s="41"/>
      <c r="E119" s="41"/>
      <c r="F119" s="16"/>
      <c r="G119" s="5"/>
      <c r="H119" s="5"/>
    </row>
    <row r="120" spans="1:11" s="6" customFormat="1" ht="31" hidden="1" x14ac:dyDescent="0.3">
      <c r="A120" s="39">
        <v>41034400</v>
      </c>
      <c r="B120" s="40" t="s">
        <v>65</v>
      </c>
      <c r="C120" s="16">
        <f t="shared" si="4"/>
        <v>0</v>
      </c>
      <c r="D120" s="41"/>
      <c r="E120" s="41"/>
      <c r="F120" s="16"/>
      <c r="G120" s="5"/>
      <c r="H120" s="5"/>
    </row>
    <row r="121" spans="1:11" s="6" customFormat="1" ht="31" hidden="1" x14ac:dyDescent="0.3">
      <c r="A121" s="39">
        <v>41034800</v>
      </c>
      <c r="B121" s="40" t="s">
        <v>66</v>
      </c>
      <c r="C121" s="16">
        <f t="shared" si="4"/>
        <v>0</v>
      </c>
      <c r="D121" s="41"/>
      <c r="E121" s="41"/>
      <c r="F121" s="16"/>
      <c r="G121" s="5"/>
      <c r="H121" s="5"/>
    </row>
    <row r="122" spans="1:11" s="6" customFormat="1" ht="31" hidden="1" x14ac:dyDescent="0.3">
      <c r="A122" s="39" t="s">
        <v>67</v>
      </c>
      <c r="B122" s="40" t="s">
        <v>68</v>
      </c>
      <c r="C122" s="16">
        <f t="shared" si="4"/>
        <v>0</v>
      </c>
      <c r="D122" s="41"/>
      <c r="E122" s="41"/>
      <c r="F122" s="16"/>
      <c r="G122" s="5"/>
      <c r="H122" s="5"/>
    </row>
    <row r="123" spans="1:11" hidden="1" x14ac:dyDescent="0.35">
      <c r="C123" s="55"/>
      <c r="D123" s="55"/>
      <c r="E123" s="55"/>
      <c r="F123" s="55"/>
      <c r="I123" s="6"/>
      <c r="J123" s="6"/>
      <c r="K123" s="6"/>
    </row>
    <row r="124" spans="1:11" s="6" customFormat="1" ht="46.5" hidden="1" x14ac:dyDescent="0.3">
      <c r="A124" s="39">
        <v>41036300</v>
      </c>
      <c r="B124" s="40" t="s">
        <v>69</v>
      </c>
      <c r="C124" s="16">
        <f t="shared" ref="C124:C131" si="5">D124+E124</f>
        <v>0</v>
      </c>
      <c r="D124" s="41"/>
      <c r="E124" s="41"/>
      <c r="F124" s="16"/>
      <c r="G124" s="5"/>
      <c r="H124" s="5"/>
    </row>
    <row r="125" spans="1:11" s="6" customFormat="1" ht="31" hidden="1" x14ac:dyDescent="0.3">
      <c r="A125" s="39">
        <v>41030000</v>
      </c>
      <c r="B125" s="40" t="s">
        <v>70</v>
      </c>
      <c r="C125" s="16">
        <f t="shared" si="5"/>
        <v>0</v>
      </c>
      <c r="D125" s="41"/>
      <c r="E125" s="41"/>
      <c r="F125" s="16"/>
      <c r="G125" s="5"/>
      <c r="H125" s="5"/>
    </row>
    <row r="126" spans="1:11" s="6" customFormat="1" ht="32.25" hidden="1" customHeight="1" x14ac:dyDescent="0.3">
      <c r="A126" s="56">
        <v>41050000</v>
      </c>
      <c r="B126" s="20" t="s">
        <v>96</v>
      </c>
      <c r="C126" s="16">
        <f t="shared" si="5"/>
        <v>0</v>
      </c>
      <c r="D126" s="41">
        <f>D128+D130</f>
        <v>0</v>
      </c>
      <c r="E126" s="41">
        <f>E128+E127</f>
        <v>0</v>
      </c>
      <c r="F126" s="41">
        <f>F128+F127</f>
        <v>0</v>
      </c>
      <c r="G126" s="5"/>
      <c r="H126" s="5"/>
    </row>
    <row r="127" spans="1:11" s="6" customFormat="1" ht="32.25" hidden="1" customHeight="1" x14ac:dyDescent="0.3">
      <c r="A127" s="39">
        <v>41051000</v>
      </c>
      <c r="B127" s="40" t="s">
        <v>120</v>
      </c>
      <c r="C127" s="16">
        <f t="shared" si="5"/>
        <v>0</v>
      </c>
      <c r="D127" s="41"/>
      <c r="E127" s="41"/>
      <c r="F127" s="16"/>
      <c r="G127" s="5"/>
      <c r="H127" s="5"/>
    </row>
    <row r="128" spans="1:11" s="6" customFormat="1" ht="47.25" hidden="1" customHeight="1" x14ac:dyDescent="0.3">
      <c r="A128" s="39">
        <v>41053900</v>
      </c>
      <c r="B128" s="40" t="s">
        <v>97</v>
      </c>
      <c r="C128" s="16">
        <f t="shared" si="5"/>
        <v>0</v>
      </c>
      <c r="D128" s="41"/>
      <c r="E128" s="41"/>
      <c r="F128" s="41"/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46.5" hidden="1" x14ac:dyDescent="0.3">
      <c r="A130" s="39">
        <v>410354100</v>
      </c>
      <c r="B130" s="40" t="s">
        <v>157</v>
      </c>
      <c r="C130" s="16">
        <f t="shared" si="5"/>
        <v>0</v>
      </c>
      <c r="D130" s="41"/>
      <c r="E130" s="41"/>
      <c r="F130" s="16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x14ac:dyDescent="0.3">
      <c r="A132" s="311" t="s">
        <v>74</v>
      </c>
      <c r="B132" s="295" t="s">
        <v>75</v>
      </c>
      <c r="C132" s="96">
        <f>D132+E132</f>
        <v>524799</v>
      </c>
      <c r="D132" s="97"/>
      <c r="E132" s="123">
        <f>E134</f>
        <v>524799</v>
      </c>
      <c r="F132" s="96"/>
      <c r="G132" s="5"/>
      <c r="H132" s="5"/>
    </row>
    <row r="133" spans="1:16" s="6" customFormat="1" ht="21" hidden="1" customHeight="1" x14ac:dyDescent="0.3">
      <c r="A133" s="103">
        <v>42020000</v>
      </c>
      <c r="B133" s="99" t="s">
        <v>76</v>
      </c>
      <c r="C133" s="101">
        <f>E133</f>
        <v>0</v>
      </c>
      <c r="D133" s="260"/>
      <c r="E133" s="260"/>
      <c r="F133" s="101"/>
      <c r="G133" s="5"/>
      <c r="H133" s="5"/>
    </row>
    <row r="134" spans="1:16" s="6" customFormat="1" ht="37.5" customHeight="1" x14ac:dyDescent="0.3">
      <c r="A134" s="297">
        <v>42030300</v>
      </c>
      <c r="B134" s="297" t="s">
        <v>213</v>
      </c>
      <c r="C134" s="298">
        <f>D134+E134</f>
        <v>524799</v>
      </c>
      <c r="D134" s="299"/>
      <c r="E134" s="299">
        <v>524799</v>
      </c>
      <c r="F134" s="298"/>
      <c r="G134" s="5"/>
      <c r="H134" s="5"/>
    </row>
    <row r="135" spans="1:16" s="6" customFormat="1" ht="21" customHeight="1" x14ac:dyDescent="0.3">
      <c r="A135" s="124"/>
      <c r="B135" s="125" t="s">
        <v>77</v>
      </c>
      <c r="C135" s="126">
        <f>C88+C89+C134</f>
        <v>8135571</v>
      </c>
      <c r="D135" s="126">
        <f>D88+D89</f>
        <v>7610772</v>
      </c>
      <c r="E135" s="126">
        <f>E88+E89+E132</f>
        <v>524799</v>
      </c>
      <c r="F135" s="126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154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524799</v>
      </c>
      <c r="D145" s="75">
        <f>D134-D142</f>
        <v>0</v>
      </c>
      <c r="E145" s="75">
        <f>E134-E142</f>
        <v>524799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  <mergeCell ref="A4:F4"/>
    <mergeCell ref="A5:F5"/>
    <mergeCell ref="C1:F1"/>
    <mergeCell ref="K1:M1"/>
    <mergeCell ref="C2:F2"/>
    <mergeCell ref="K2:M2"/>
    <mergeCell ref="C3:F3"/>
    <mergeCell ref="K3:M3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68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P149"/>
  <sheetViews>
    <sheetView showGridLines="0" view="pageBreakPreview" zoomScaleNormal="65" zoomScaleSheetLayoutView="10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62.25" customHeight="1" x14ac:dyDescent="0.4">
      <c r="A2" s="4"/>
      <c r="B2" s="4"/>
      <c r="C2" s="456" t="s">
        <v>152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158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customHeight="1" x14ac:dyDescent="0.3">
      <c r="A14" s="300">
        <v>10000000</v>
      </c>
      <c r="B14" s="301" t="s">
        <v>3</v>
      </c>
      <c r="C14" s="302">
        <f>C15+C31+C41</f>
        <v>44840400</v>
      </c>
      <c r="D14" s="96">
        <f>D15+D31+D41</f>
        <v>44840400</v>
      </c>
      <c r="E14" s="96">
        <f>E15+E31+E41</f>
        <v>0</v>
      </c>
      <c r="F14" s="96">
        <f>F15+F31+F41</f>
        <v>0</v>
      </c>
      <c r="G14" s="17"/>
      <c r="H14" s="18"/>
    </row>
    <row r="15" spans="1:13" s="19" customFormat="1" ht="31.5" customHeight="1" x14ac:dyDescent="0.3">
      <c r="A15" s="300" t="s">
        <v>106</v>
      </c>
      <c r="B15" s="114" t="s">
        <v>107</v>
      </c>
      <c r="C15" s="123">
        <f>C16+C23</f>
        <v>44840400</v>
      </c>
      <c r="D15" s="123">
        <f>D16+D23</f>
        <v>44840400</v>
      </c>
      <c r="E15" s="123"/>
      <c r="F15" s="132"/>
      <c r="G15" s="17"/>
      <c r="H15" s="17"/>
    </row>
    <row r="16" spans="1:13" ht="18" x14ac:dyDescent="0.35">
      <c r="A16" s="303">
        <v>11010000</v>
      </c>
      <c r="B16" s="184" t="s">
        <v>43</v>
      </c>
      <c r="C16" s="304">
        <f>C17+C18+C19+C20+C21+C22</f>
        <v>22840400</v>
      </c>
      <c r="D16" s="132">
        <f>D17+D18+D19+D21+D20+D22</f>
        <v>22840400</v>
      </c>
      <c r="E16" s="132"/>
      <c r="F16" s="13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customHeight="1" x14ac:dyDescent="0.35">
      <c r="A19" s="305">
        <v>11010400</v>
      </c>
      <c r="B19" s="306" t="s">
        <v>31</v>
      </c>
      <c r="C19" s="307">
        <f t="shared" si="0"/>
        <v>9840400</v>
      </c>
      <c r="D19" s="308">
        <v>9840400</v>
      </c>
      <c r="E19" s="309"/>
      <c r="F19" s="309"/>
      <c r="G19" s="2"/>
      <c r="H19" s="2"/>
    </row>
    <row r="20" spans="1:8" ht="34" customHeight="1" x14ac:dyDescent="0.35">
      <c r="A20" s="305">
        <v>11010500</v>
      </c>
      <c r="B20" s="306" t="s">
        <v>32</v>
      </c>
      <c r="C20" s="307">
        <f t="shared" si="0"/>
        <v>8000000</v>
      </c>
      <c r="D20" s="308">
        <v>8000000</v>
      </c>
      <c r="E20" s="309"/>
      <c r="F20" s="309"/>
      <c r="G20" s="2"/>
      <c r="H20" s="2"/>
    </row>
    <row r="21" spans="1:8" ht="34" customHeight="1" x14ac:dyDescent="0.35">
      <c r="A21" s="305">
        <v>11011200</v>
      </c>
      <c r="B21" s="306" t="s">
        <v>195</v>
      </c>
      <c r="C21" s="307">
        <f t="shared" si="0"/>
        <v>2000000</v>
      </c>
      <c r="D21" s="308">
        <v>2000000</v>
      </c>
      <c r="E21" s="309"/>
      <c r="F21" s="309"/>
      <c r="G21" s="2"/>
      <c r="H21" s="2"/>
    </row>
    <row r="22" spans="1:8" ht="34" customHeight="1" x14ac:dyDescent="0.35">
      <c r="A22" s="305">
        <v>11011300</v>
      </c>
      <c r="B22" s="306" t="s">
        <v>201</v>
      </c>
      <c r="C22" s="307">
        <f t="shared" si="0"/>
        <v>3000000</v>
      </c>
      <c r="D22" s="308">
        <v>3000000</v>
      </c>
      <c r="E22" s="309"/>
      <c r="F22" s="309"/>
      <c r="G22" s="2"/>
      <c r="H22" s="2"/>
    </row>
    <row r="23" spans="1:8" ht="19.5" customHeight="1" x14ac:dyDescent="0.35">
      <c r="A23" s="303">
        <v>11020000</v>
      </c>
      <c r="B23" s="184" t="s">
        <v>6</v>
      </c>
      <c r="C23" s="304">
        <f>C24+C25+C26+C27+C28+C29</f>
        <v>22000000</v>
      </c>
      <c r="D23" s="304">
        <f>D24+D25+D26+D27+D28+D29</f>
        <v>22000000</v>
      </c>
      <c r="E23" s="132"/>
      <c r="F23" s="13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customHeight="1" x14ac:dyDescent="0.35">
      <c r="A28" s="305">
        <v>11021000</v>
      </c>
      <c r="B28" s="306" t="s">
        <v>125</v>
      </c>
      <c r="C28" s="307">
        <f t="shared" si="1"/>
        <v>22000000</v>
      </c>
      <c r="D28" s="308">
        <f>15000000+7000000</f>
        <v>22000000</v>
      </c>
      <c r="E28" s="309"/>
      <c r="F28" s="309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0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110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103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customHeight="1" x14ac:dyDescent="0.3">
      <c r="A88" s="362"/>
      <c r="B88" s="357" t="s">
        <v>89</v>
      </c>
      <c r="C88" s="126">
        <f>C14+C46+C85</f>
        <v>44840400</v>
      </c>
      <c r="D88" s="126">
        <f>D14+D46+D85</f>
        <v>44840400</v>
      </c>
      <c r="E88" s="126">
        <f>E14+E46+E85</f>
        <v>0</v>
      </c>
      <c r="F88" s="12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200000</v>
      </c>
      <c r="D89" s="98">
        <f>D90</f>
        <v>200000</v>
      </c>
      <c r="E89" s="98">
        <f>E90+E132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200000</v>
      </c>
      <c r="D90" s="98">
        <f>D96+D91+D126</f>
        <v>200000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hidden="1" customHeight="1" x14ac:dyDescent="0.3">
      <c r="A91" s="51">
        <v>41020000</v>
      </c>
      <c r="B91" s="53" t="s">
        <v>93</v>
      </c>
      <c r="C91" s="16">
        <f t="shared" si="3"/>
        <v>0</v>
      </c>
      <c r="D91" s="21">
        <f>D92+D94+D95+D93</f>
        <v>0</v>
      </c>
      <c r="E91" s="21"/>
      <c r="F91" s="21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68.25" hidden="1" customHeight="1" x14ac:dyDescent="0.3">
      <c r="A93" s="39">
        <v>41021100</v>
      </c>
      <c r="B93" s="40" t="s">
        <v>138</v>
      </c>
      <c r="C93" s="16">
        <f t="shared" si="3"/>
        <v>0</v>
      </c>
      <c r="D93" s="41"/>
      <c r="E93" s="41"/>
      <c r="F93" s="16"/>
      <c r="G93" s="5"/>
      <c r="H93" s="5"/>
    </row>
    <row r="94" spans="1:8" s="6" customFormat="1" ht="46.5" hidden="1" x14ac:dyDescent="0.3">
      <c r="A94" s="39">
        <v>41020200</v>
      </c>
      <c r="B94" s="40" t="s">
        <v>78</v>
      </c>
      <c r="C94" s="16">
        <f t="shared" si="3"/>
        <v>0</v>
      </c>
      <c r="D94" s="41"/>
      <c r="E94" s="41"/>
      <c r="F94" s="16"/>
      <c r="G94" s="5"/>
      <c r="H94" s="5"/>
    </row>
    <row r="95" spans="1:8" s="6" customFormat="1" ht="31" hidden="1" x14ac:dyDescent="0.3">
      <c r="A95" s="39">
        <v>41020600</v>
      </c>
      <c r="B95" s="40" t="s">
        <v>53</v>
      </c>
      <c r="C95" s="16">
        <f t="shared" si="3"/>
        <v>0</v>
      </c>
      <c r="D95" s="41"/>
      <c r="E95" s="41"/>
      <c r="F95" s="16"/>
      <c r="G95" s="5"/>
      <c r="H95" s="5"/>
    </row>
    <row r="96" spans="1:8" s="6" customFormat="1" ht="17.5" hidden="1" x14ac:dyDescent="0.3">
      <c r="A96" s="51">
        <v>41030000</v>
      </c>
      <c r="B96" s="53" t="s">
        <v>94</v>
      </c>
      <c r="C96" s="16">
        <f t="shared" si="3"/>
        <v>0</v>
      </c>
      <c r="D96" s="21">
        <f>D97+D98+D100+D101+D103+D104+D105+D106+D107+D109+D113+D110+D129+D102+D112+D111</f>
        <v>0</v>
      </c>
      <c r="E96" s="21">
        <f>E108+E113</f>
        <v>0</v>
      </c>
      <c r="F96" s="21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39">
        <v>41030600</v>
      </c>
      <c r="B97" s="40" t="s">
        <v>82</v>
      </c>
      <c r="C97" s="16">
        <f t="shared" si="3"/>
        <v>0</v>
      </c>
      <c r="D97" s="16"/>
      <c r="E97" s="16"/>
      <c r="F97" s="16"/>
      <c r="G97" s="5"/>
    </row>
    <row r="98" spans="1:9" s="6" customFormat="1" ht="144.75" hidden="1" customHeight="1" x14ac:dyDescent="0.3">
      <c r="A98" s="39">
        <v>41030800</v>
      </c>
      <c r="B98" s="24" t="s">
        <v>85</v>
      </c>
      <c r="C98" s="16">
        <f t="shared" si="3"/>
        <v>0</v>
      </c>
      <c r="D98" s="16"/>
      <c r="E98" s="16"/>
      <c r="F98" s="16"/>
      <c r="G98" s="5"/>
      <c r="H98" s="5"/>
    </row>
    <row r="99" spans="1:9" s="6" customFormat="1" ht="72" hidden="1" customHeight="1" x14ac:dyDescent="0.3">
      <c r="A99" s="39">
        <v>41030900</v>
      </c>
      <c r="B99" s="40" t="s">
        <v>58</v>
      </c>
      <c r="C99" s="16">
        <f t="shared" si="3"/>
        <v>0</v>
      </c>
      <c r="D99" s="16"/>
      <c r="E99" s="16"/>
      <c r="F99" s="16"/>
      <c r="G99" s="5"/>
      <c r="H99" s="5"/>
    </row>
    <row r="100" spans="1:9" s="6" customFormat="1" ht="46.5" hidden="1" x14ac:dyDescent="0.3">
      <c r="A100" s="39">
        <v>41031000</v>
      </c>
      <c r="B100" s="40" t="s">
        <v>59</v>
      </c>
      <c r="C100" s="16">
        <f t="shared" si="3"/>
        <v>0</v>
      </c>
      <c r="D100" s="16"/>
      <c r="E100" s="16"/>
      <c r="F100" s="16"/>
      <c r="G100" s="5"/>
      <c r="H100" s="5"/>
    </row>
    <row r="101" spans="1:9" s="6" customFormat="1" ht="54.75" hidden="1" customHeight="1" x14ac:dyDescent="0.3">
      <c r="A101" s="39">
        <v>41032600</v>
      </c>
      <c r="B101" s="40" t="s">
        <v>62</v>
      </c>
      <c r="C101" s="16">
        <f t="shared" si="3"/>
        <v>0</v>
      </c>
      <c r="D101" s="16"/>
      <c r="E101" s="16"/>
      <c r="F101" s="16"/>
      <c r="G101" s="5"/>
      <c r="H101" s="5"/>
    </row>
    <row r="102" spans="1:9" s="6" customFormat="1" ht="54.75" hidden="1" customHeight="1" x14ac:dyDescent="0.3">
      <c r="A102" s="39">
        <v>41033000</v>
      </c>
      <c r="B102" s="40" t="s">
        <v>104</v>
      </c>
      <c r="C102" s="16">
        <f t="shared" si="3"/>
        <v>0</v>
      </c>
      <c r="D102" s="41"/>
      <c r="E102" s="16"/>
      <c r="F102" s="16"/>
      <c r="G102" s="5"/>
      <c r="H102" s="5"/>
    </row>
    <row r="103" spans="1:9" s="6" customFormat="1" ht="54.75" hidden="1" customHeight="1" x14ac:dyDescent="0.3">
      <c r="A103" s="39">
        <v>41031200</v>
      </c>
      <c r="B103" s="40" t="s">
        <v>159</v>
      </c>
      <c r="C103" s="16">
        <f t="shared" si="3"/>
        <v>0</v>
      </c>
      <c r="D103" s="41"/>
      <c r="E103" s="16"/>
      <c r="F103" s="16"/>
      <c r="G103" s="5"/>
      <c r="H103" s="5"/>
    </row>
    <row r="104" spans="1:9" s="6" customFormat="1" ht="54.75" hidden="1" customHeight="1" x14ac:dyDescent="0.3">
      <c r="A104" s="39">
        <v>41033700</v>
      </c>
      <c r="B104" s="40" t="s">
        <v>63</v>
      </c>
      <c r="C104" s="16">
        <f t="shared" si="3"/>
        <v>0</v>
      </c>
      <c r="D104" s="16"/>
      <c r="E104" s="16"/>
      <c r="F104" s="16"/>
      <c r="G104" s="5"/>
      <c r="H104" s="5"/>
    </row>
    <row r="105" spans="1:9" s="6" customFormat="1" ht="18" hidden="1" x14ac:dyDescent="0.3">
      <c r="A105" s="39">
        <v>41033900</v>
      </c>
      <c r="B105" s="24" t="s">
        <v>54</v>
      </c>
      <c r="C105" s="16">
        <f t="shared" si="3"/>
        <v>0</v>
      </c>
      <c r="D105" s="41"/>
      <c r="E105" s="41"/>
      <c r="F105" s="21"/>
      <c r="G105" s="5"/>
      <c r="H105" s="5"/>
    </row>
    <row r="106" spans="1:9" s="6" customFormat="1" ht="18" hidden="1" x14ac:dyDescent="0.3">
      <c r="A106" s="39">
        <v>41034200</v>
      </c>
      <c r="B106" s="24" t="s">
        <v>55</v>
      </c>
      <c r="C106" s="16">
        <f t="shared" si="3"/>
        <v>0</v>
      </c>
      <c r="D106" s="41"/>
      <c r="E106" s="41"/>
      <c r="F106" s="21"/>
      <c r="G106" s="5"/>
      <c r="H106" s="5"/>
    </row>
    <row r="107" spans="1:9" s="6" customFormat="1" ht="97.5" hidden="1" customHeight="1" x14ac:dyDescent="0.3">
      <c r="A107" s="39">
        <v>41034400</v>
      </c>
      <c r="B107" s="24" t="s">
        <v>136</v>
      </c>
      <c r="C107" s="16">
        <f t="shared" si="3"/>
        <v>0</v>
      </c>
      <c r="D107" s="41"/>
      <c r="E107" s="41"/>
      <c r="F107" s="21"/>
      <c r="G107" s="5"/>
      <c r="H107" s="5"/>
      <c r="I107" s="54"/>
    </row>
    <row r="108" spans="1:9" s="6" customFormat="1" ht="62" hidden="1" x14ac:dyDescent="0.3">
      <c r="A108" s="39">
        <v>41034900</v>
      </c>
      <c r="B108" s="24" t="s">
        <v>57</v>
      </c>
      <c r="C108" s="16">
        <f t="shared" si="3"/>
        <v>0</v>
      </c>
      <c r="D108" s="41"/>
      <c r="E108" s="41"/>
      <c r="F108" s="31"/>
      <c r="G108" s="5"/>
      <c r="H108" s="5"/>
    </row>
    <row r="109" spans="1:9" s="6" customFormat="1" ht="109.5" hidden="1" customHeight="1" x14ac:dyDescent="0.3">
      <c r="A109" s="39">
        <v>41035800</v>
      </c>
      <c r="B109" s="40" t="s">
        <v>86</v>
      </c>
      <c r="C109" s="16">
        <f t="shared" si="3"/>
        <v>0</v>
      </c>
      <c r="D109" s="41"/>
      <c r="E109" s="41"/>
      <c r="F109" s="16"/>
      <c r="G109" s="5"/>
      <c r="H109" s="5"/>
    </row>
    <row r="110" spans="1:9" s="6" customFormat="1" ht="60.75" hidden="1" customHeight="1" x14ac:dyDescent="0.3">
      <c r="A110" s="39">
        <v>41035400</v>
      </c>
      <c r="B110" s="40" t="s">
        <v>71</v>
      </c>
      <c r="C110" s="16">
        <f t="shared" si="3"/>
        <v>0</v>
      </c>
      <c r="D110" s="41"/>
      <c r="E110" s="41"/>
      <c r="F110" s="16"/>
      <c r="G110" s="5"/>
      <c r="H110" s="5"/>
    </row>
    <row r="111" spans="1:9" s="6" customFormat="1" ht="60.75" hidden="1" customHeight="1" x14ac:dyDescent="0.3">
      <c r="A111" s="39">
        <v>41035600</v>
      </c>
      <c r="B111" s="40" t="s">
        <v>137</v>
      </c>
      <c r="C111" s="16">
        <f t="shared" si="3"/>
        <v>0</v>
      </c>
      <c r="D111" s="41"/>
      <c r="E111" s="41"/>
      <c r="F111" s="16"/>
      <c r="G111" s="5"/>
      <c r="H111" s="5"/>
    </row>
    <row r="112" spans="1:9" s="6" customFormat="1" ht="60.75" hidden="1" customHeight="1" x14ac:dyDescent="0.3">
      <c r="A112" s="39">
        <v>41037000</v>
      </c>
      <c r="B112" s="40" t="s">
        <v>129</v>
      </c>
      <c r="C112" s="16">
        <f t="shared" si="3"/>
        <v>0</v>
      </c>
      <c r="D112" s="41"/>
      <c r="E112" s="41"/>
      <c r="F112" s="16"/>
      <c r="G112" s="5"/>
      <c r="H112" s="5"/>
    </row>
    <row r="113" spans="1:11" s="6" customFormat="1" ht="66" hidden="1" customHeight="1" x14ac:dyDescent="0.3">
      <c r="A113" s="39">
        <v>41037300</v>
      </c>
      <c r="B113" s="40" t="s">
        <v>79</v>
      </c>
      <c r="C113" s="16">
        <f t="shared" si="3"/>
        <v>0</v>
      </c>
      <c r="D113" s="41"/>
      <c r="E113" s="41"/>
      <c r="F113" s="16"/>
      <c r="G113" s="5"/>
      <c r="H113" s="5"/>
    </row>
    <row r="114" spans="1:11" s="6" customFormat="1" ht="31" hidden="1" x14ac:dyDescent="0.3">
      <c r="A114" s="39">
        <v>41033500</v>
      </c>
      <c r="B114" s="24" t="s">
        <v>56</v>
      </c>
      <c r="C114" s="16">
        <f t="shared" si="3"/>
        <v>0</v>
      </c>
      <c r="D114" s="31"/>
      <c r="E114" s="21"/>
      <c r="F114" s="21"/>
      <c r="G114" s="5"/>
      <c r="H114" s="5"/>
    </row>
    <row r="115" spans="1:11" hidden="1" x14ac:dyDescent="0.35">
      <c r="C115" s="55"/>
      <c r="D115" s="55"/>
      <c r="E115" s="55"/>
      <c r="F115" s="55"/>
      <c r="I115" s="6"/>
      <c r="J115" s="6"/>
      <c r="K115" s="6"/>
    </row>
    <row r="116" spans="1:11" s="6" customFormat="1" ht="46.5" hidden="1" x14ac:dyDescent="0.3">
      <c r="A116" s="39">
        <v>41030000</v>
      </c>
      <c r="B116" s="40" t="s">
        <v>60</v>
      </c>
      <c r="C116" s="16">
        <f t="shared" ref="C116:C122" si="4">D116+E116</f>
        <v>0</v>
      </c>
      <c r="D116" s="41"/>
      <c r="E116" s="41"/>
      <c r="F116" s="16"/>
      <c r="G116" s="5"/>
      <c r="H116" s="5"/>
    </row>
    <row r="117" spans="1:11" s="6" customFormat="1" ht="62" hidden="1" x14ac:dyDescent="0.3">
      <c r="A117" s="39">
        <v>41030000</v>
      </c>
      <c r="B117" s="40" t="s">
        <v>61</v>
      </c>
      <c r="C117" s="16">
        <f t="shared" si="4"/>
        <v>0</v>
      </c>
      <c r="D117" s="41"/>
      <c r="E117" s="41"/>
      <c r="F117" s="16"/>
      <c r="G117" s="5"/>
      <c r="H117" s="5"/>
    </row>
    <row r="118" spans="1:11" s="6" customFormat="1" ht="46.5" hidden="1" x14ac:dyDescent="0.3">
      <c r="A118" s="39">
        <v>41033700</v>
      </c>
      <c r="B118" s="40" t="s">
        <v>63</v>
      </c>
      <c r="C118" s="16">
        <f t="shared" si="4"/>
        <v>0</v>
      </c>
      <c r="D118" s="41"/>
      <c r="E118" s="41"/>
      <c r="F118" s="16"/>
      <c r="G118" s="5"/>
      <c r="H118" s="5"/>
    </row>
    <row r="119" spans="1:11" s="6" customFormat="1" ht="93" hidden="1" x14ac:dyDescent="0.3">
      <c r="A119" s="39">
        <v>41034300</v>
      </c>
      <c r="B119" s="40" t="s">
        <v>64</v>
      </c>
      <c r="C119" s="16">
        <f t="shared" si="4"/>
        <v>0</v>
      </c>
      <c r="D119" s="41"/>
      <c r="E119" s="41"/>
      <c r="F119" s="16"/>
      <c r="G119" s="5"/>
      <c r="H119" s="5"/>
    </row>
    <row r="120" spans="1:11" s="6" customFormat="1" ht="46.5" hidden="1" x14ac:dyDescent="0.3">
      <c r="A120" s="39">
        <v>41034400</v>
      </c>
      <c r="B120" s="40" t="s">
        <v>65</v>
      </c>
      <c r="C120" s="16">
        <f t="shared" si="4"/>
        <v>0</v>
      </c>
      <c r="D120" s="41"/>
      <c r="E120" s="41"/>
      <c r="F120" s="16"/>
      <c r="G120" s="5"/>
      <c r="H120" s="5"/>
    </row>
    <row r="121" spans="1:11" s="6" customFormat="1" ht="31" hidden="1" x14ac:dyDescent="0.3">
      <c r="A121" s="39">
        <v>41034800</v>
      </c>
      <c r="B121" s="40" t="s">
        <v>66</v>
      </c>
      <c r="C121" s="16">
        <f t="shared" si="4"/>
        <v>0</v>
      </c>
      <c r="D121" s="41"/>
      <c r="E121" s="41"/>
      <c r="F121" s="16"/>
      <c r="G121" s="5"/>
      <c r="H121" s="5"/>
    </row>
    <row r="122" spans="1:11" s="6" customFormat="1" ht="31" hidden="1" x14ac:dyDescent="0.3">
      <c r="A122" s="39" t="s">
        <v>67</v>
      </c>
      <c r="B122" s="40" t="s">
        <v>68</v>
      </c>
      <c r="C122" s="16">
        <f t="shared" si="4"/>
        <v>0</v>
      </c>
      <c r="D122" s="41"/>
      <c r="E122" s="41"/>
      <c r="F122" s="16"/>
      <c r="G122" s="5"/>
      <c r="H122" s="5"/>
    </row>
    <row r="123" spans="1:11" hidden="1" x14ac:dyDescent="0.35">
      <c r="C123" s="55"/>
      <c r="D123" s="55"/>
      <c r="E123" s="55"/>
      <c r="F123" s="55"/>
      <c r="I123" s="6"/>
      <c r="J123" s="6"/>
      <c r="K123" s="6"/>
    </row>
    <row r="124" spans="1:11" s="6" customFormat="1" ht="46.5" hidden="1" x14ac:dyDescent="0.3">
      <c r="A124" s="39">
        <v>41036300</v>
      </c>
      <c r="B124" s="40" t="s">
        <v>69</v>
      </c>
      <c r="C124" s="16">
        <f t="shared" ref="C124:C131" si="5">D124+E124</f>
        <v>0</v>
      </c>
      <c r="D124" s="41"/>
      <c r="E124" s="41"/>
      <c r="F124" s="16"/>
      <c r="G124" s="5"/>
      <c r="H124" s="5"/>
    </row>
    <row r="125" spans="1:11" s="6" customFormat="1" ht="31" hidden="1" x14ac:dyDescent="0.3">
      <c r="A125" s="39">
        <v>41030000</v>
      </c>
      <c r="B125" s="40" t="s">
        <v>70</v>
      </c>
      <c r="C125" s="16">
        <f t="shared" si="5"/>
        <v>0</v>
      </c>
      <c r="D125" s="41"/>
      <c r="E125" s="41"/>
      <c r="F125" s="16"/>
      <c r="G125" s="5"/>
      <c r="H125" s="5"/>
    </row>
    <row r="126" spans="1:11" s="6" customFormat="1" ht="18" x14ac:dyDescent="0.3">
      <c r="A126" s="118">
        <v>41050000</v>
      </c>
      <c r="B126" s="119" t="s">
        <v>96</v>
      </c>
      <c r="C126" s="92">
        <f t="shared" si="5"/>
        <v>200000</v>
      </c>
      <c r="D126" s="112">
        <f>D128</f>
        <v>200000</v>
      </c>
      <c r="E126" s="112">
        <f>E128+E127</f>
        <v>0</v>
      </c>
      <c r="F126" s="112">
        <f>F128+F127</f>
        <v>0</v>
      </c>
      <c r="G126" s="5"/>
      <c r="H126" s="5"/>
    </row>
    <row r="127" spans="1:11" s="6" customFormat="1" ht="32.25" hidden="1" customHeight="1" x14ac:dyDescent="0.3">
      <c r="A127" s="39">
        <v>41051000</v>
      </c>
      <c r="B127" s="40" t="s">
        <v>120</v>
      </c>
      <c r="C127" s="16">
        <f t="shared" si="5"/>
        <v>0</v>
      </c>
      <c r="D127" s="41"/>
      <c r="E127" s="41"/>
      <c r="F127" s="16"/>
      <c r="G127" s="5"/>
      <c r="H127" s="5"/>
    </row>
    <row r="128" spans="1:11" s="6" customFormat="1" ht="18" x14ac:dyDescent="0.3">
      <c r="A128" s="94">
        <v>41053900</v>
      </c>
      <c r="B128" s="95" t="s">
        <v>97</v>
      </c>
      <c r="C128" s="96">
        <f t="shared" si="5"/>
        <v>200000</v>
      </c>
      <c r="D128" s="97">
        <v>200000</v>
      </c>
      <c r="E128" s="97"/>
      <c r="F128" s="97"/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31" hidden="1" x14ac:dyDescent="0.3">
      <c r="A130" s="39">
        <v>41030000</v>
      </c>
      <c r="B130" s="40" t="s">
        <v>72</v>
      </c>
      <c r="C130" s="16">
        <f t="shared" si="5"/>
        <v>0</v>
      </c>
      <c r="D130" s="41"/>
      <c r="E130" s="41"/>
      <c r="F130" s="16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hidden="1" x14ac:dyDescent="0.3">
      <c r="A132" s="51" t="s">
        <v>74</v>
      </c>
      <c r="B132" s="53" t="s">
        <v>75</v>
      </c>
      <c r="C132" s="16"/>
      <c r="D132" s="41"/>
      <c r="E132" s="21">
        <f>E133</f>
        <v>0</v>
      </c>
      <c r="F132" s="16"/>
      <c r="G132" s="5"/>
      <c r="H132" s="5"/>
    </row>
    <row r="133" spans="1:16" s="6" customFormat="1" ht="21" hidden="1" customHeight="1" x14ac:dyDescent="0.3">
      <c r="A133" s="39">
        <v>42020000</v>
      </c>
      <c r="B133" s="40" t="s">
        <v>76</v>
      </c>
      <c r="C133" s="16"/>
      <c r="D133" s="41"/>
      <c r="E133" s="41"/>
      <c r="F133" s="16"/>
      <c r="G133" s="5"/>
      <c r="H133" s="5"/>
    </row>
    <row r="134" spans="1:16" s="6" customFormat="1" ht="21" hidden="1" customHeight="1" x14ac:dyDescent="0.3">
      <c r="A134" s="39"/>
      <c r="B134" s="40"/>
      <c r="C134" s="16"/>
      <c r="D134" s="41"/>
      <c r="E134" s="41"/>
      <c r="F134" s="16"/>
      <c r="G134" s="5"/>
      <c r="H134" s="5"/>
    </row>
    <row r="135" spans="1:16" s="6" customFormat="1" ht="21" customHeight="1" x14ac:dyDescent="0.3">
      <c r="A135" s="120"/>
      <c r="B135" s="121" t="s">
        <v>77</v>
      </c>
      <c r="C135" s="98">
        <f>C88+C89</f>
        <v>45040400</v>
      </c>
      <c r="D135" s="98">
        <f>D88+D89</f>
        <v>45040400</v>
      </c>
      <c r="E135" s="98">
        <f>E88+E89</f>
        <v>0</v>
      </c>
      <c r="F135" s="98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122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  <mergeCell ref="A4:F4"/>
    <mergeCell ref="A5:F5"/>
    <mergeCell ref="C1:F1"/>
    <mergeCell ref="K1:M1"/>
    <mergeCell ref="C2:F2"/>
    <mergeCell ref="K2:M2"/>
    <mergeCell ref="C3:F3"/>
    <mergeCell ref="K3:M3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65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:P149"/>
  <sheetViews>
    <sheetView showGridLines="0" view="pageBreakPreview" zoomScaleNormal="65" zoomScaleSheetLayoutView="10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54" customWidth="1"/>
    <col min="2" max="2" width="91.1796875" style="154" customWidth="1"/>
    <col min="3" max="3" width="24" style="154" customWidth="1"/>
    <col min="4" max="4" width="22" style="154" customWidth="1"/>
    <col min="5" max="5" width="22.7265625" style="154" customWidth="1"/>
    <col min="6" max="6" width="18.26953125" style="154" customWidth="1"/>
    <col min="7" max="7" width="14.453125" style="154" bestFit="1" customWidth="1"/>
    <col min="8" max="8" width="18.54296875" style="154" customWidth="1"/>
    <col min="9" max="9" width="21.26953125" style="154" customWidth="1"/>
    <col min="10" max="10" width="9.1796875" style="154"/>
    <col min="11" max="11" width="9.81640625" style="154" bestFit="1" customWidth="1"/>
    <col min="12" max="12" width="9.1796875" style="154"/>
    <col min="13" max="13" width="35" style="154" customWidth="1"/>
    <col min="14" max="16384" width="9.1796875" style="154"/>
  </cols>
  <sheetData>
    <row r="1" spans="1:13" s="145" customFormat="1" ht="18" customHeight="1" x14ac:dyDescent="0.4">
      <c r="A1" s="143"/>
      <c r="B1" s="143"/>
      <c r="C1" s="442" t="s">
        <v>151</v>
      </c>
      <c r="D1" s="442"/>
      <c r="E1" s="442"/>
      <c r="F1" s="442"/>
      <c r="G1" s="144"/>
      <c r="H1" s="144"/>
      <c r="K1" s="438"/>
      <c r="L1" s="438"/>
      <c r="M1" s="438"/>
    </row>
    <row r="2" spans="1:13" s="148" customFormat="1" ht="57" customHeight="1" x14ac:dyDescent="0.4">
      <c r="A2" s="146"/>
      <c r="B2" s="146"/>
      <c r="C2" s="443" t="s">
        <v>152</v>
      </c>
      <c r="D2" s="443"/>
      <c r="E2" s="443"/>
      <c r="F2" s="443"/>
      <c r="G2" s="147"/>
      <c r="H2" s="147"/>
      <c r="K2" s="438"/>
      <c r="L2" s="438"/>
      <c r="M2" s="438"/>
    </row>
    <row r="3" spans="1:13" s="148" customFormat="1" ht="17.25" customHeight="1" x14ac:dyDescent="0.4">
      <c r="A3" s="146"/>
      <c r="B3" s="149"/>
      <c r="C3" s="442" t="s">
        <v>158</v>
      </c>
      <c r="D3" s="442"/>
      <c r="E3" s="442"/>
      <c r="F3" s="442"/>
      <c r="G3" s="147"/>
      <c r="H3" s="147"/>
      <c r="K3" s="438"/>
      <c r="L3" s="438"/>
      <c r="M3" s="438"/>
    </row>
    <row r="4" spans="1:13" s="148" customFormat="1" ht="17.25" customHeight="1" x14ac:dyDescent="0.3">
      <c r="A4" s="441" t="s">
        <v>146</v>
      </c>
      <c r="B4" s="441"/>
      <c r="C4" s="441"/>
      <c r="D4" s="441"/>
      <c r="E4" s="441"/>
      <c r="F4" s="441"/>
      <c r="G4" s="147"/>
      <c r="H4" s="147"/>
    </row>
    <row r="5" spans="1:13" s="148" customFormat="1" ht="66" customHeight="1" x14ac:dyDescent="0.3">
      <c r="A5" s="441" t="s">
        <v>147</v>
      </c>
      <c r="B5" s="441"/>
      <c r="C5" s="441"/>
      <c r="D5" s="441"/>
      <c r="E5" s="441"/>
      <c r="F5" s="441"/>
      <c r="G5" s="150"/>
      <c r="H5" s="147"/>
    </row>
    <row r="6" spans="1:13" s="151" customFormat="1" ht="15" customHeight="1" x14ac:dyDescent="0.3">
      <c r="A6" s="441"/>
      <c r="B6" s="441"/>
      <c r="C6" s="441"/>
      <c r="D6" s="441"/>
      <c r="E6" s="441"/>
      <c r="F6" s="441"/>
      <c r="G6" s="147"/>
      <c r="H6" s="147"/>
    </row>
    <row r="7" spans="1:13" s="151" customFormat="1" ht="18" customHeight="1" x14ac:dyDescent="0.3">
      <c r="A7" s="440" t="s">
        <v>88</v>
      </c>
      <c r="B7" s="440"/>
      <c r="C7" s="185"/>
      <c r="D7" s="185"/>
      <c r="E7" s="185"/>
      <c r="F7" s="185"/>
      <c r="G7" s="147"/>
      <c r="H7" s="147"/>
    </row>
    <row r="8" spans="1:13" s="151" customFormat="1" ht="15" customHeight="1" x14ac:dyDescent="0.3">
      <c r="A8" s="439" t="s">
        <v>87</v>
      </c>
      <c r="B8" s="439"/>
      <c r="C8" s="185"/>
      <c r="D8" s="185"/>
      <c r="E8" s="185"/>
      <c r="F8" s="185"/>
      <c r="G8" s="147"/>
      <c r="H8" s="147"/>
    </row>
    <row r="9" spans="1:13" ht="13.5" customHeight="1" x14ac:dyDescent="0.35">
      <c r="A9" s="144"/>
      <c r="B9" s="152"/>
      <c r="C9" s="152"/>
      <c r="D9" s="144"/>
      <c r="E9" s="144"/>
      <c r="F9" s="153" t="s">
        <v>105</v>
      </c>
      <c r="G9" s="144"/>
      <c r="H9" s="144"/>
    </row>
    <row r="10" spans="1:13" ht="20.25" customHeight="1" x14ac:dyDescent="0.35">
      <c r="A10" s="433" t="s">
        <v>7</v>
      </c>
      <c r="B10" s="433" t="s">
        <v>8</v>
      </c>
      <c r="C10" s="437" t="s">
        <v>91</v>
      </c>
      <c r="D10" s="435" t="s">
        <v>0</v>
      </c>
      <c r="E10" s="435" t="s">
        <v>1</v>
      </c>
      <c r="F10" s="435"/>
      <c r="G10" s="144"/>
      <c r="H10" s="144"/>
    </row>
    <row r="11" spans="1:13" ht="20.25" customHeight="1" x14ac:dyDescent="0.35">
      <c r="A11" s="434"/>
      <c r="B11" s="433"/>
      <c r="C11" s="437"/>
      <c r="D11" s="436"/>
      <c r="E11" s="435" t="s">
        <v>92</v>
      </c>
      <c r="F11" s="435" t="s">
        <v>90</v>
      </c>
      <c r="G11" s="144"/>
      <c r="H11" s="144" t="s">
        <v>142</v>
      </c>
      <c r="I11" s="154" t="s">
        <v>143</v>
      </c>
      <c r="J11" s="154" t="s">
        <v>144</v>
      </c>
    </row>
    <row r="12" spans="1:13" s="151" customFormat="1" ht="48.75" customHeight="1" x14ac:dyDescent="0.3">
      <c r="A12" s="434"/>
      <c r="B12" s="433"/>
      <c r="C12" s="437"/>
      <c r="D12" s="436"/>
      <c r="E12" s="435"/>
      <c r="F12" s="435"/>
      <c r="G12" s="147"/>
      <c r="H12" s="147"/>
    </row>
    <row r="13" spans="1:13" s="151" customFormat="1" ht="18" customHeight="1" x14ac:dyDescent="0.3">
      <c r="A13" s="187">
        <v>1</v>
      </c>
      <c r="B13" s="187">
        <v>2</v>
      </c>
      <c r="C13" s="187">
        <v>3</v>
      </c>
      <c r="D13" s="187">
        <v>4</v>
      </c>
      <c r="E13" s="187">
        <v>5</v>
      </c>
      <c r="F13" s="187">
        <v>6</v>
      </c>
      <c r="G13" s="147"/>
      <c r="H13" s="147"/>
    </row>
    <row r="14" spans="1:13" s="160" customFormat="1" ht="26.25" hidden="1" customHeight="1" x14ac:dyDescent="0.3">
      <c r="A14" s="274">
        <v>10000000</v>
      </c>
      <c r="B14" s="318" t="s">
        <v>3</v>
      </c>
      <c r="C14" s="310">
        <f>C15+C31+C41</f>
        <v>0</v>
      </c>
      <c r="D14" s="101">
        <f>D15+D31+D41</f>
        <v>0</v>
      </c>
      <c r="E14" s="101">
        <f>E15+E31+E41</f>
        <v>0</v>
      </c>
      <c r="F14" s="101">
        <f>F15+F31+F41</f>
        <v>0</v>
      </c>
      <c r="G14" s="158"/>
      <c r="H14" s="159"/>
    </row>
    <row r="15" spans="1:13" s="160" customFormat="1" ht="31.5" hidden="1" customHeight="1" x14ac:dyDescent="0.3">
      <c r="A15" s="274" t="s">
        <v>106</v>
      </c>
      <c r="B15" s="278" t="s">
        <v>107</v>
      </c>
      <c r="C15" s="102">
        <f>C16+C23</f>
        <v>0</v>
      </c>
      <c r="D15" s="102">
        <f>D16+D23</f>
        <v>0</v>
      </c>
      <c r="E15" s="102"/>
      <c r="F15" s="283"/>
      <c r="G15" s="158"/>
      <c r="H15" s="158"/>
    </row>
    <row r="16" spans="1:13" ht="18" hidden="1" x14ac:dyDescent="0.35">
      <c r="A16" s="280">
        <v>11010000</v>
      </c>
      <c r="B16" s="281" t="s">
        <v>43</v>
      </c>
      <c r="C16" s="282">
        <f>C17+C18+C19+C20+C21+C22</f>
        <v>0</v>
      </c>
      <c r="D16" s="283">
        <f>D17+D18+D19+D21+D20+D22</f>
        <v>0</v>
      </c>
      <c r="E16" s="283"/>
      <c r="F16" s="283"/>
      <c r="G16" s="144"/>
      <c r="H16" s="167"/>
    </row>
    <row r="17" spans="1:8" s="273" customFormat="1" ht="31" hidden="1" x14ac:dyDescent="0.35">
      <c r="A17" s="285">
        <v>11010100</v>
      </c>
      <c r="B17" s="257" t="s">
        <v>29</v>
      </c>
      <c r="C17" s="286">
        <f t="shared" ref="C17:C22" si="0">D17+E17</f>
        <v>0</v>
      </c>
      <c r="D17" s="287"/>
      <c r="E17" s="283"/>
      <c r="F17" s="283"/>
      <c r="G17" s="263"/>
      <c r="H17" s="263"/>
    </row>
    <row r="18" spans="1:8" ht="51.65" hidden="1" customHeight="1" x14ac:dyDescent="0.35">
      <c r="A18" s="285">
        <v>11010200</v>
      </c>
      <c r="B18" s="257" t="s">
        <v>30</v>
      </c>
      <c r="C18" s="286">
        <f t="shared" si="0"/>
        <v>0</v>
      </c>
      <c r="D18" s="287"/>
      <c r="E18" s="283"/>
      <c r="F18" s="283"/>
      <c r="G18" s="144"/>
      <c r="H18" s="144"/>
    </row>
    <row r="19" spans="1:8" s="364" customFormat="1" ht="34" hidden="1" customHeight="1" x14ac:dyDescent="0.35">
      <c r="A19" s="285">
        <v>11010400</v>
      </c>
      <c r="B19" s="257" t="s">
        <v>31</v>
      </c>
      <c r="C19" s="286">
        <f t="shared" si="0"/>
        <v>0</v>
      </c>
      <c r="D19" s="287"/>
      <c r="E19" s="283"/>
      <c r="F19" s="283"/>
      <c r="G19" s="363"/>
      <c r="H19" s="363"/>
    </row>
    <row r="20" spans="1:8" ht="34" hidden="1" customHeight="1" x14ac:dyDescent="0.35">
      <c r="A20" s="168">
        <v>11010500</v>
      </c>
      <c r="B20" s="169" t="s">
        <v>32</v>
      </c>
      <c r="C20" s="170">
        <f t="shared" si="0"/>
        <v>0</v>
      </c>
      <c r="D20" s="171"/>
      <c r="E20" s="163"/>
      <c r="F20" s="163"/>
      <c r="G20" s="144"/>
      <c r="H20" s="144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171"/>
      <c r="E21" s="163"/>
      <c r="F21" s="163"/>
      <c r="G21" s="144"/>
      <c r="H21" s="144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171"/>
      <c r="E22" s="163"/>
      <c r="F22" s="163"/>
      <c r="G22" s="144"/>
      <c r="H22" s="144"/>
    </row>
    <row r="23" spans="1:8" ht="19.5" hidden="1" customHeight="1" x14ac:dyDescent="0.35">
      <c r="A23" s="164">
        <v>11020000</v>
      </c>
      <c r="B23" s="165" t="s">
        <v>6</v>
      </c>
      <c r="C23" s="166">
        <f>C24+C25+C26+C27+C28+C29</f>
        <v>0</v>
      </c>
      <c r="D23" s="166">
        <f>D24+D25+D26+D27+D28+D29</f>
        <v>0</v>
      </c>
      <c r="E23" s="163"/>
      <c r="F23" s="163"/>
      <c r="G23" s="144"/>
      <c r="H23" s="144"/>
    </row>
    <row r="24" spans="1:8" ht="30.75" hidden="1" customHeight="1" x14ac:dyDescent="0.35">
      <c r="A24" s="168">
        <v>11020200</v>
      </c>
      <c r="B24" s="169" t="s">
        <v>16</v>
      </c>
      <c r="C24" s="170">
        <f t="shared" ref="C24:C30" si="1">D24+E24</f>
        <v>0</v>
      </c>
      <c r="D24" s="171"/>
      <c r="E24" s="163"/>
      <c r="F24" s="163"/>
      <c r="G24" s="144"/>
      <c r="H24" s="144"/>
    </row>
    <row r="25" spans="1:8" ht="24.75" hidden="1" customHeight="1" x14ac:dyDescent="0.35">
      <c r="A25" s="168">
        <v>11020300</v>
      </c>
      <c r="B25" s="169" t="s">
        <v>39</v>
      </c>
      <c r="C25" s="170">
        <f t="shared" si="1"/>
        <v>0</v>
      </c>
      <c r="D25" s="171"/>
      <c r="E25" s="163"/>
      <c r="F25" s="163"/>
      <c r="G25" s="144"/>
      <c r="H25" s="144"/>
    </row>
    <row r="26" spans="1:8" ht="24" hidden="1" customHeight="1" x14ac:dyDescent="0.35">
      <c r="A26" s="168">
        <v>11020500</v>
      </c>
      <c r="B26" s="169" t="s">
        <v>40</v>
      </c>
      <c r="C26" s="170">
        <f t="shared" si="1"/>
        <v>0</v>
      </c>
      <c r="D26" s="171"/>
      <c r="E26" s="163"/>
      <c r="F26" s="163"/>
      <c r="G26" s="144"/>
      <c r="H26" s="144"/>
    </row>
    <row r="27" spans="1:8" ht="33" hidden="1" customHeight="1" x14ac:dyDescent="0.35">
      <c r="A27" s="168">
        <v>11020700</v>
      </c>
      <c r="B27" s="169" t="s">
        <v>41</v>
      </c>
      <c r="C27" s="170">
        <f t="shared" si="1"/>
        <v>0</v>
      </c>
      <c r="D27" s="171"/>
      <c r="E27" s="163"/>
      <c r="F27" s="163"/>
      <c r="G27" s="144"/>
      <c r="H27" s="144"/>
    </row>
    <row r="28" spans="1:8" ht="24" hidden="1" customHeight="1" x14ac:dyDescent="0.35">
      <c r="A28" s="168">
        <v>11021000</v>
      </c>
      <c r="B28" s="169" t="s">
        <v>125</v>
      </c>
      <c r="C28" s="170">
        <f t="shared" si="1"/>
        <v>0</v>
      </c>
      <c r="D28" s="171"/>
      <c r="E28" s="163"/>
      <c r="F28" s="163"/>
      <c r="G28" s="144"/>
      <c r="H28" s="144"/>
    </row>
    <row r="29" spans="1:8" ht="50.25" hidden="1" customHeight="1" x14ac:dyDescent="0.35">
      <c r="A29" s="168">
        <v>11021600</v>
      </c>
      <c r="B29" s="169" t="s">
        <v>42</v>
      </c>
      <c r="C29" s="170">
        <f t="shared" si="1"/>
        <v>0</v>
      </c>
      <c r="D29" s="171"/>
      <c r="E29" s="163"/>
      <c r="F29" s="163"/>
      <c r="G29" s="144"/>
      <c r="H29" s="144"/>
    </row>
    <row r="30" spans="1:8" ht="50.25" hidden="1" customHeight="1" x14ac:dyDescent="0.35">
      <c r="A30" s="27">
        <v>11023000</v>
      </c>
      <c r="B30" s="28" t="s">
        <v>202</v>
      </c>
      <c r="C30" s="170">
        <f t="shared" si="1"/>
        <v>0</v>
      </c>
      <c r="D30" s="171"/>
      <c r="E30" s="163"/>
      <c r="F30" s="163"/>
      <c r="G30" s="144"/>
      <c r="H30" s="144"/>
    </row>
    <row r="31" spans="1:8" ht="27" hidden="1" customHeight="1" x14ac:dyDescent="0.35">
      <c r="A31" s="155" t="s">
        <v>83</v>
      </c>
      <c r="B31" s="161" t="s">
        <v>34</v>
      </c>
      <c r="C31" s="162">
        <f>C32+C37+C39</f>
        <v>0</v>
      </c>
      <c r="D31" s="162">
        <f>D32+D37+D39</f>
        <v>0</v>
      </c>
      <c r="E31" s="162"/>
      <c r="F31" s="163"/>
      <c r="G31" s="144"/>
      <c r="H31" s="144"/>
    </row>
    <row r="32" spans="1:8" ht="24" hidden="1" customHeight="1" x14ac:dyDescent="0.35">
      <c r="A32" s="164">
        <v>13020000</v>
      </c>
      <c r="B32" s="165" t="s">
        <v>35</v>
      </c>
      <c r="C32" s="172">
        <f>C33+C34+C35</f>
        <v>0</v>
      </c>
      <c r="D32" s="172">
        <f>D33+D34+D35</f>
        <v>0</v>
      </c>
      <c r="E32" s="172"/>
      <c r="F32" s="172"/>
      <c r="G32" s="144"/>
      <c r="H32" s="144"/>
    </row>
    <row r="33" spans="1:8" ht="31.5" hidden="1" customHeight="1" x14ac:dyDescent="0.35">
      <c r="A33" s="168">
        <v>13020100</v>
      </c>
      <c r="B33" s="169" t="s">
        <v>36</v>
      </c>
      <c r="C33" s="170">
        <f>D33+E33</f>
        <v>0</v>
      </c>
      <c r="D33" s="173"/>
      <c r="E33" s="162"/>
      <c r="F33" s="163"/>
      <c r="G33" s="144"/>
      <c r="H33" s="144"/>
    </row>
    <row r="34" spans="1:8" ht="30" hidden="1" customHeight="1" x14ac:dyDescent="0.35">
      <c r="A34" s="168">
        <v>13020300</v>
      </c>
      <c r="B34" s="257" t="s">
        <v>205</v>
      </c>
      <c r="C34" s="170">
        <f>D34+E34</f>
        <v>0</v>
      </c>
      <c r="D34" s="173"/>
      <c r="E34" s="162"/>
      <c r="F34" s="163"/>
      <c r="G34" s="144"/>
      <c r="H34" s="144"/>
    </row>
    <row r="35" spans="1:8" ht="31.5" hidden="1" customHeight="1" x14ac:dyDescent="0.35">
      <c r="A35" s="168">
        <v>13020400</v>
      </c>
      <c r="B35" s="169" t="s">
        <v>38</v>
      </c>
      <c r="C35" s="170">
        <f>D35+E35</f>
        <v>0</v>
      </c>
      <c r="D35" s="173"/>
      <c r="E35" s="162"/>
      <c r="F35" s="163"/>
      <c r="G35" s="144"/>
      <c r="H35" s="144"/>
    </row>
    <row r="36" spans="1:8" ht="31.5" hidden="1" customHeight="1" x14ac:dyDescent="0.35">
      <c r="A36" s="168">
        <v>13020600</v>
      </c>
      <c r="B36" s="169" t="s">
        <v>203</v>
      </c>
      <c r="C36" s="170">
        <f>D36+E36</f>
        <v>0</v>
      </c>
      <c r="D36" s="173"/>
      <c r="E36" s="162"/>
      <c r="F36" s="163"/>
      <c r="G36" s="144"/>
      <c r="H36" s="144"/>
    </row>
    <row r="37" spans="1:8" ht="24.75" hidden="1" customHeight="1" x14ac:dyDescent="0.35">
      <c r="A37" s="174">
        <v>13030000</v>
      </c>
      <c r="B37" s="175" t="s">
        <v>126</v>
      </c>
      <c r="C37" s="176">
        <f>C38</f>
        <v>0</v>
      </c>
      <c r="D37" s="163">
        <f>D38</f>
        <v>0</v>
      </c>
      <c r="E37" s="162"/>
      <c r="F37" s="163"/>
      <c r="G37" s="144"/>
      <c r="H37" s="144"/>
    </row>
    <row r="38" spans="1:8" ht="30.75" hidden="1" customHeight="1" x14ac:dyDescent="0.35">
      <c r="A38" s="168">
        <v>13030100</v>
      </c>
      <c r="B38" s="169" t="s">
        <v>127</v>
      </c>
      <c r="C38" s="170">
        <f>D38+E38</f>
        <v>0</v>
      </c>
      <c r="D38" s="171"/>
      <c r="E38" s="162"/>
      <c r="F38" s="163"/>
      <c r="G38" s="144"/>
      <c r="H38" s="144"/>
    </row>
    <row r="39" spans="1:8" ht="24" hidden="1" customHeight="1" x14ac:dyDescent="0.35">
      <c r="A39" s="168">
        <v>13070000</v>
      </c>
      <c r="B39" s="169" t="s">
        <v>18</v>
      </c>
      <c r="C39" s="170">
        <f>C40</f>
        <v>0</v>
      </c>
      <c r="D39" s="171">
        <f>D40</f>
        <v>0</v>
      </c>
      <c r="E39" s="162"/>
      <c r="F39" s="163"/>
      <c r="G39" s="144"/>
      <c r="H39" s="144"/>
    </row>
    <row r="40" spans="1:8" ht="21" hidden="1" customHeight="1" x14ac:dyDescent="0.35">
      <c r="A40" s="168">
        <v>13070200</v>
      </c>
      <c r="B40" s="169" t="s">
        <v>17</v>
      </c>
      <c r="C40" s="170">
        <f>D40+E40</f>
        <v>0</v>
      </c>
      <c r="D40" s="171"/>
      <c r="E40" s="162"/>
      <c r="F40" s="163"/>
      <c r="G40" s="144"/>
      <c r="H40" s="144"/>
    </row>
    <row r="41" spans="1:8" ht="26.25" hidden="1" customHeight="1" x14ac:dyDescent="0.35">
      <c r="A41" s="155">
        <v>19000000</v>
      </c>
      <c r="B41" s="194" t="s">
        <v>22</v>
      </c>
      <c r="C41" s="156">
        <f>C42</f>
        <v>0</v>
      </c>
      <c r="D41" s="162"/>
      <c r="E41" s="162">
        <f>E42</f>
        <v>0</v>
      </c>
      <c r="F41" s="163"/>
      <c r="G41" s="144"/>
      <c r="H41" s="144"/>
    </row>
    <row r="42" spans="1:8" ht="24" hidden="1" customHeight="1" x14ac:dyDescent="0.35">
      <c r="A42" s="164">
        <v>19010000</v>
      </c>
      <c r="B42" s="175" t="s">
        <v>19</v>
      </c>
      <c r="C42" s="176">
        <f>C43+C44+C45</f>
        <v>0</v>
      </c>
      <c r="D42" s="172"/>
      <c r="E42" s="172">
        <f>E43+E44+E45</f>
        <v>0</v>
      </c>
      <c r="F42" s="163"/>
      <c r="G42" s="144"/>
      <c r="H42" s="144"/>
    </row>
    <row r="43" spans="1:8" ht="54" hidden="1" customHeight="1" x14ac:dyDescent="0.35">
      <c r="A43" s="168">
        <v>19010100</v>
      </c>
      <c r="B43" s="169" t="s">
        <v>95</v>
      </c>
      <c r="C43" s="170">
        <f>D43+E43</f>
        <v>0</v>
      </c>
      <c r="D43" s="171"/>
      <c r="E43" s="173"/>
      <c r="F43" s="163"/>
      <c r="G43" s="144"/>
      <c r="H43" s="144"/>
    </row>
    <row r="44" spans="1:8" ht="29.25" hidden="1" customHeight="1" x14ac:dyDescent="0.35">
      <c r="A44" s="168">
        <v>19010200</v>
      </c>
      <c r="B44" s="169" t="s">
        <v>20</v>
      </c>
      <c r="C44" s="170">
        <f>D44+E44</f>
        <v>0</v>
      </c>
      <c r="D44" s="171"/>
      <c r="E44" s="173"/>
      <c r="F44" s="163"/>
      <c r="G44" s="144"/>
      <c r="H44" s="144"/>
    </row>
    <row r="45" spans="1:8" ht="41.25" hidden="1" customHeight="1" x14ac:dyDescent="0.35">
      <c r="A45" s="168">
        <v>19010300</v>
      </c>
      <c r="B45" s="169" t="s">
        <v>21</v>
      </c>
      <c r="C45" s="170">
        <f>D45+E45</f>
        <v>0</v>
      </c>
      <c r="D45" s="171"/>
      <c r="E45" s="173"/>
      <c r="F45" s="163"/>
      <c r="G45" s="144"/>
      <c r="H45" s="144"/>
    </row>
    <row r="46" spans="1:8" s="148" customFormat="1" ht="26.25" hidden="1" customHeight="1" x14ac:dyDescent="0.3">
      <c r="A46" s="155">
        <v>20000000</v>
      </c>
      <c r="B46" s="186" t="s">
        <v>4</v>
      </c>
      <c r="C46" s="157">
        <f>C47+C55+C70+C77</f>
        <v>0</v>
      </c>
      <c r="D46" s="157">
        <f>D47+D55+D70+D77</f>
        <v>0</v>
      </c>
      <c r="E46" s="157">
        <f>E47+E55+E70+E77</f>
        <v>0</v>
      </c>
      <c r="F46" s="157"/>
      <c r="G46" s="147"/>
      <c r="H46" s="147"/>
    </row>
    <row r="47" spans="1:8" s="148" customFormat="1" ht="27.75" hidden="1" customHeight="1" x14ac:dyDescent="0.3">
      <c r="A47" s="155" t="s">
        <v>108</v>
      </c>
      <c r="B47" s="161" t="s">
        <v>109</v>
      </c>
      <c r="C47" s="195">
        <f>C48+C51+C54+C50</f>
        <v>0</v>
      </c>
      <c r="D47" s="195">
        <f>D48+D51+D54+D50</f>
        <v>0</v>
      </c>
      <c r="E47" s="195">
        <f>E48+E51+E54+E50</f>
        <v>0</v>
      </c>
      <c r="F47" s="163"/>
      <c r="G47" s="147"/>
      <c r="H47" s="147"/>
    </row>
    <row r="48" spans="1:8" s="148" customFormat="1" ht="66.75" hidden="1" customHeight="1" x14ac:dyDescent="0.3">
      <c r="A48" s="164" t="s">
        <v>10</v>
      </c>
      <c r="B48" s="165" t="s">
        <v>110</v>
      </c>
      <c r="C48" s="177">
        <f>C49</f>
        <v>0</v>
      </c>
      <c r="D48" s="177">
        <f>D49</f>
        <v>0</v>
      </c>
      <c r="E48" s="177"/>
      <c r="F48" s="177"/>
      <c r="G48" s="147"/>
      <c r="H48" s="147"/>
    </row>
    <row r="49" spans="1:8" s="148" customFormat="1" ht="41.25" hidden="1" customHeight="1" x14ac:dyDescent="0.3">
      <c r="A49" s="168">
        <v>21010300</v>
      </c>
      <c r="B49" s="169" t="s">
        <v>45</v>
      </c>
      <c r="C49" s="170">
        <f>D49+E49</f>
        <v>0</v>
      </c>
      <c r="D49" s="171"/>
      <c r="E49" s="162"/>
      <c r="F49" s="163"/>
      <c r="G49" s="147"/>
      <c r="H49" s="147"/>
    </row>
    <row r="50" spans="1:8" s="148" customFormat="1" ht="26.25" hidden="1" customHeight="1" x14ac:dyDescent="0.3">
      <c r="A50" s="181">
        <v>21050000</v>
      </c>
      <c r="B50" s="180" t="s">
        <v>49</v>
      </c>
      <c r="C50" s="176">
        <f>D50+E50</f>
        <v>0</v>
      </c>
      <c r="D50" s="163"/>
      <c r="E50" s="162"/>
      <c r="F50" s="163"/>
      <c r="G50" s="147"/>
      <c r="H50" s="147"/>
    </row>
    <row r="51" spans="1:8" s="148" customFormat="1" ht="26.25" hidden="1" customHeight="1" x14ac:dyDescent="0.3">
      <c r="A51" s="181">
        <v>21080000</v>
      </c>
      <c r="B51" s="180" t="s">
        <v>13</v>
      </c>
      <c r="C51" s="182">
        <f>C52</f>
        <v>0</v>
      </c>
      <c r="D51" s="182">
        <f>D52</f>
        <v>0</v>
      </c>
      <c r="E51" s="157"/>
      <c r="F51" s="157"/>
      <c r="G51" s="147"/>
      <c r="H51" s="147"/>
    </row>
    <row r="52" spans="1:8" s="148" customFormat="1" ht="24.75" hidden="1" customHeight="1" x14ac:dyDescent="0.3">
      <c r="A52" s="168">
        <v>21080500</v>
      </c>
      <c r="B52" s="169" t="s">
        <v>2</v>
      </c>
      <c r="C52" s="170">
        <f>D52+E52</f>
        <v>0</v>
      </c>
      <c r="D52" s="171"/>
      <c r="E52" s="162"/>
      <c r="F52" s="163"/>
      <c r="G52" s="147"/>
      <c r="H52" s="147"/>
    </row>
    <row r="53" spans="1:8" s="148" customFormat="1" ht="24.75" hidden="1" customHeight="1" x14ac:dyDescent="0.3">
      <c r="A53" s="168"/>
      <c r="B53" s="169"/>
      <c r="C53" s="170"/>
      <c r="D53" s="171"/>
      <c r="E53" s="162"/>
      <c r="F53" s="163"/>
      <c r="G53" s="147"/>
      <c r="H53" s="147"/>
    </row>
    <row r="54" spans="1:8" ht="36.75" hidden="1" customHeight="1" x14ac:dyDescent="0.35">
      <c r="A54" s="181">
        <v>21110000</v>
      </c>
      <c r="B54" s="180" t="s">
        <v>23</v>
      </c>
      <c r="C54" s="176">
        <f>D54+E54</f>
        <v>0</v>
      </c>
      <c r="D54" s="182"/>
      <c r="E54" s="182"/>
      <c r="F54" s="157"/>
      <c r="G54" s="144"/>
      <c r="H54" s="144"/>
    </row>
    <row r="55" spans="1:8" ht="31.5" hidden="1" customHeight="1" x14ac:dyDescent="0.35">
      <c r="A55" s="155" t="s">
        <v>111</v>
      </c>
      <c r="B55" s="161" t="s">
        <v>25</v>
      </c>
      <c r="C55" s="195">
        <f>C56+C67+C69</f>
        <v>0</v>
      </c>
      <c r="D55" s="195">
        <f>D56+D67+D69</f>
        <v>0</v>
      </c>
      <c r="E55" s="195"/>
      <c r="F55" s="163"/>
      <c r="G55" s="144"/>
      <c r="H55" s="144"/>
    </row>
    <row r="56" spans="1:8" ht="24" hidden="1" customHeight="1" x14ac:dyDescent="0.35">
      <c r="A56" s="164">
        <v>22010000</v>
      </c>
      <c r="B56" s="180" t="s">
        <v>33</v>
      </c>
      <c r="C56" s="172">
        <f>C57+C58+C60+C61+C62+C59+C63+C64+C65+C66</f>
        <v>0</v>
      </c>
      <c r="D56" s="172">
        <f>D57+D58+D60+D61+D62+D59+D63+D64+D65+D66</f>
        <v>0</v>
      </c>
      <c r="E56" s="195"/>
      <c r="F56" s="163"/>
      <c r="G56" s="144"/>
      <c r="H56" s="144"/>
    </row>
    <row r="57" spans="1:8" ht="47.25" hidden="1" customHeight="1" x14ac:dyDescent="0.35">
      <c r="A57" s="230">
        <v>22010200</v>
      </c>
      <c r="B57" s="197" t="s">
        <v>46</v>
      </c>
      <c r="C57" s="170">
        <f t="shared" ref="C57:C66" si="2">D57+E57</f>
        <v>0</v>
      </c>
      <c r="D57" s="173"/>
      <c r="E57" s="195"/>
      <c r="F57" s="163"/>
      <c r="G57" s="144"/>
      <c r="H57" s="144"/>
    </row>
    <row r="58" spans="1:8" ht="62.25" hidden="1" customHeight="1" x14ac:dyDescent="0.35">
      <c r="A58" s="230">
        <v>22010500</v>
      </c>
      <c r="B58" s="198" t="s">
        <v>130</v>
      </c>
      <c r="C58" s="170">
        <f t="shared" si="2"/>
        <v>0</v>
      </c>
      <c r="D58" s="173"/>
      <c r="E58" s="195"/>
      <c r="F58" s="163"/>
      <c r="G58" s="144"/>
      <c r="H58" s="144"/>
    </row>
    <row r="59" spans="1:8" ht="50.25" hidden="1" customHeight="1" x14ac:dyDescent="0.35">
      <c r="A59" s="230">
        <v>22010600</v>
      </c>
      <c r="B59" s="197" t="s">
        <v>128</v>
      </c>
      <c r="C59" s="199">
        <f t="shared" si="2"/>
        <v>0</v>
      </c>
      <c r="D59" s="200"/>
      <c r="E59" s="201"/>
      <c r="F59" s="202"/>
      <c r="G59" s="144"/>
      <c r="H59" s="144"/>
    </row>
    <row r="60" spans="1:8" ht="46.5" hidden="1" customHeight="1" x14ac:dyDescent="0.35">
      <c r="A60" s="230">
        <v>22011000</v>
      </c>
      <c r="B60" s="197" t="s">
        <v>131</v>
      </c>
      <c r="C60" s="170">
        <f t="shared" si="2"/>
        <v>0</v>
      </c>
      <c r="D60" s="173"/>
      <c r="E60" s="195"/>
      <c r="F60" s="163"/>
      <c r="G60" s="144"/>
      <c r="H60" s="144"/>
    </row>
    <row r="61" spans="1:8" ht="50.25" hidden="1" customHeight="1" x14ac:dyDescent="0.35">
      <c r="A61" s="230">
        <v>22011100</v>
      </c>
      <c r="B61" s="197" t="s">
        <v>132</v>
      </c>
      <c r="C61" s="170">
        <f t="shared" si="2"/>
        <v>0</v>
      </c>
      <c r="D61" s="173"/>
      <c r="E61" s="195"/>
      <c r="F61" s="163"/>
      <c r="G61" s="144"/>
      <c r="H61" s="144"/>
    </row>
    <row r="62" spans="1:8" ht="31.5" hidden="1" customHeight="1" x14ac:dyDescent="0.35">
      <c r="A62" s="230">
        <v>22011800</v>
      </c>
      <c r="B62" s="197" t="s">
        <v>24</v>
      </c>
      <c r="C62" s="170">
        <f t="shared" si="2"/>
        <v>0</v>
      </c>
      <c r="D62" s="173"/>
      <c r="E62" s="195"/>
      <c r="F62" s="163"/>
      <c r="G62" s="144"/>
      <c r="H62" s="144"/>
    </row>
    <row r="63" spans="1:8" ht="31.5" hidden="1" customHeight="1" x14ac:dyDescent="0.35">
      <c r="A63" s="230">
        <v>22013100</v>
      </c>
      <c r="B63" s="197" t="s">
        <v>98</v>
      </c>
      <c r="C63" s="199">
        <f t="shared" si="2"/>
        <v>0</v>
      </c>
      <c r="D63" s="200"/>
      <c r="E63" s="201"/>
      <c r="F63" s="202"/>
      <c r="G63" s="144"/>
      <c r="H63" s="144"/>
    </row>
    <row r="64" spans="1:8" ht="31.5" hidden="1" customHeight="1" x14ac:dyDescent="0.35">
      <c r="A64" s="230">
        <v>22013200</v>
      </c>
      <c r="B64" s="197" t="s">
        <v>99</v>
      </c>
      <c r="C64" s="199">
        <f t="shared" si="2"/>
        <v>0</v>
      </c>
      <c r="D64" s="200"/>
      <c r="E64" s="201"/>
      <c r="F64" s="202"/>
      <c r="G64" s="144"/>
      <c r="H64" s="144"/>
    </row>
    <row r="65" spans="1:8" ht="31.5" hidden="1" customHeight="1" x14ac:dyDescent="0.35">
      <c r="A65" s="230">
        <v>22013300</v>
      </c>
      <c r="B65" s="197" t="s">
        <v>100</v>
      </c>
      <c r="C65" s="199">
        <f t="shared" si="2"/>
        <v>0</v>
      </c>
      <c r="D65" s="200"/>
      <c r="E65" s="201"/>
      <c r="F65" s="202"/>
      <c r="G65" s="144"/>
      <c r="H65" s="144"/>
    </row>
    <row r="66" spans="1:8" ht="31.5" hidden="1" customHeight="1" x14ac:dyDescent="0.35">
      <c r="A66" s="230">
        <v>22013400</v>
      </c>
      <c r="B66" s="197" t="s">
        <v>101</v>
      </c>
      <c r="C66" s="199">
        <f t="shared" si="2"/>
        <v>0</v>
      </c>
      <c r="D66" s="200"/>
      <c r="E66" s="201"/>
      <c r="F66" s="202"/>
      <c r="G66" s="144"/>
      <c r="H66" s="144"/>
    </row>
    <row r="67" spans="1:8" ht="34.5" hidden="1" customHeight="1" x14ac:dyDescent="0.35">
      <c r="A67" s="181" t="s">
        <v>112</v>
      </c>
      <c r="B67" s="180" t="s">
        <v>14</v>
      </c>
      <c r="C67" s="182">
        <f>C68</f>
        <v>0</v>
      </c>
      <c r="D67" s="182">
        <f>D68</f>
        <v>0</v>
      </c>
      <c r="E67" s="182"/>
      <c r="F67" s="157"/>
      <c r="G67" s="144"/>
      <c r="H67" s="144"/>
    </row>
    <row r="68" spans="1:8" ht="33" hidden="1" customHeight="1" x14ac:dyDescent="0.35">
      <c r="A68" s="168">
        <v>22080400</v>
      </c>
      <c r="B68" s="169" t="s">
        <v>133</v>
      </c>
      <c r="C68" s="170">
        <f>D68+E68</f>
        <v>0</v>
      </c>
      <c r="D68" s="171"/>
      <c r="E68" s="162"/>
      <c r="F68" s="163"/>
      <c r="G68" s="144"/>
      <c r="H68" s="144"/>
    </row>
    <row r="69" spans="1:8" ht="60.75" hidden="1" customHeight="1" x14ac:dyDescent="0.35">
      <c r="A69" s="174">
        <v>22130000</v>
      </c>
      <c r="B69" s="175" t="s">
        <v>47</v>
      </c>
      <c r="C69" s="163">
        <f>D69+E69</f>
        <v>0</v>
      </c>
      <c r="D69" s="163"/>
      <c r="E69" s="162"/>
      <c r="F69" s="163"/>
      <c r="G69" s="144"/>
      <c r="H69" s="144"/>
    </row>
    <row r="70" spans="1:8" ht="27" hidden="1" customHeight="1" x14ac:dyDescent="0.35">
      <c r="A70" s="155" t="s">
        <v>113</v>
      </c>
      <c r="B70" s="161" t="s">
        <v>114</v>
      </c>
      <c r="C70" s="195">
        <f>C71+C74</f>
        <v>0</v>
      </c>
      <c r="D70" s="195">
        <f>D71</f>
        <v>0</v>
      </c>
      <c r="E70" s="195">
        <f>E71+E74</f>
        <v>0</v>
      </c>
      <c r="F70" s="163"/>
      <c r="G70" s="144"/>
      <c r="H70" s="144"/>
    </row>
    <row r="71" spans="1:8" ht="24" hidden="1" customHeight="1" x14ac:dyDescent="0.35">
      <c r="A71" s="181" t="s">
        <v>115</v>
      </c>
      <c r="B71" s="180" t="s">
        <v>116</v>
      </c>
      <c r="C71" s="182">
        <f>D71+E71</f>
        <v>0</v>
      </c>
      <c r="D71" s="182">
        <f>D72</f>
        <v>0</v>
      </c>
      <c r="E71" s="182">
        <f>E73</f>
        <v>0</v>
      </c>
      <c r="F71" s="157"/>
      <c r="G71" s="144"/>
      <c r="H71" s="144"/>
    </row>
    <row r="72" spans="1:8" ht="21.75" hidden="1" customHeight="1" x14ac:dyDescent="0.35">
      <c r="A72" s="168">
        <v>24060300</v>
      </c>
      <c r="B72" s="169" t="s">
        <v>2</v>
      </c>
      <c r="C72" s="170">
        <f>D72+E72</f>
        <v>0</v>
      </c>
      <c r="D72" s="171"/>
      <c r="E72" s="162"/>
      <c r="F72" s="163"/>
      <c r="G72" s="144"/>
      <c r="H72" s="144"/>
    </row>
    <row r="73" spans="1:8" ht="31" hidden="1" x14ac:dyDescent="0.35">
      <c r="A73" s="168">
        <v>24062100</v>
      </c>
      <c r="B73" s="169" t="s">
        <v>11</v>
      </c>
      <c r="C73" s="170">
        <f>D73+E73</f>
        <v>0</v>
      </c>
      <c r="D73" s="171"/>
      <c r="E73" s="171"/>
      <c r="F73" s="163"/>
      <c r="G73" s="144"/>
      <c r="H73" s="144"/>
    </row>
    <row r="74" spans="1:8" ht="16.5" hidden="1" customHeight="1" x14ac:dyDescent="0.35">
      <c r="A74" s="181" t="s">
        <v>117</v>
      </c>
      <c r="B74" s="180" t="s">
        <v>118</v>
      </c>
      <c r="C74" s="182">
        <f>C76</f>
        <v>0</v>
      </c>
      <c r="D74" s="182"/>
      <c r="E74" s="182">
        <f>E76</f>
        <v>0</v>
      </c>
      <c r="F74" s="157"/>
      <c r="G74" s="144"/>
      <c r="H74" s="144"/>
    </row>
    <row r="75" spans="1:8" ht="16.5" hidden="1" customHeight="1" x14ac:dyDescent="0.35">
      <c r="A75" s="181"/>
      <c r="B75" s="180"/>
      <c r="C75" s="182"/>
      <c r="D75" s="182"/>
      <c r="E75" s="182"/>
      <c r="F75" s="157"/>
      <c r="G75" s="144"/>
      <c r="H75" s="144"/>
    </row>
    <row r="76" spans="1:8" ht="46.5" hidden="1" x14ac:dyDescent="0.35">
      <c r="A76" s="168">
        <v>24110900</v>
      </c>
      <c r="B76" s="169" t="s">
        <v>9</v>
      </c>
      <c r="C76" s="170">
        <f>D76+E76</f>
        <v>0</v>
      </c>
      <c r="D76" s="171"/>
      <c r="E76" s="171"/>
      <c r="F76" s="163"/>
      <c r="G76" s="144"/>
      <c r="H76" s="144"/>
    </row>
    <row r="77" spans="1:8" ht="19.5" hidden="1" customHeight="1" x14ac:dyDescent="0.35">
      <c r="A77" s="155">
        <v>25000000</v>
      </c>
      <c r="B77" s="161" t="s">
        <v>119</v>
      </c>
      <c r="C77" s="195">
        <f>C78+C83</f>
        <v>0</v>
      </c>
      <c r="D77" s="195"/>
      <c r="E77" s="195">
        <f>E78+E83</f>
        <v>0</v>
      </c>
      <c r="F77" s="163"/>
      <c r="G77" s="144"/>
      <c r="H77" s="203"/>
    </row>
    <row r="78" spans="1:8" ht="31.5" hidden="1" customHeight="1" x14ac:dyDescent="0.35">
      <c r="A78" s="181">
        <v>25010000</v>
      </c>
      <c r="B78" s="180" t="s">
        <v>48</v>
      </c>
      <c r="C78" s="182">
        <f>C79+C80+C81+C82</f>
        <v>0</v>
      </c>
      <c r="D78" s="182"/>
      <c r="E78" s="182">
        <f>E79+E80+E81+E82</f>
        <v>0</v>
      </c>
      <c r="F78" s="157"/>
      <c r="G78" s="144"/>
      <c r="H78" s="144"/>
    </row>
    <row r="79" spans="1:8" ht="32.25" hidden="1" customHeight="1" x14ac:dyDescent="0.35">
      <c r="A79" s="168">
        <v>25010100</v>
      </c>
      <c r="B79" s="169" t="s">
        <v>26</v>
      </c>
      <c r="C79" s="170">
        <f>D79+E79</f>
        <v>0</v>
      </c>
      <c r="D79" s="171"/>
      <c r="E79" s="171"/>
      <c r="F79" s="163"/>
      <c r="G79" s="144"/>
      <c r="H79" s="144"/>
    </row>
    <row r="80" spans="1:8" ht="32.25" hidden="1" customHeight="1" x14ac:dyDescent="0.35">
      <c r="A80" s="168">
        <v>25010200</v>
      </c>
      <c r="B80" s="169" t="s">
        <v>27</v>
      </c>
      <c r="C80" s="170">
        <f>D80+E80</f>
        <v>0</v>
      </c>
      <c r="D80" s="171"/>
      <c r="E80" s="171"/>
      <c r="F80" s="163"/>
      <c r="G80" s="144"/>
      <c r="H80" s="144"/>
    </row>
    <row r="81" spans="1:8" ht="33" hidden="1" customHeight="1" x14ac:dyDescent="0.35">
      <c r="A81" s="168">
        <v>25010300</v>
      </c>
      <c r="B81" s="169" t="s">
        <v>102</v>
      </c>
      <c r="C81" s="170">
        <f>D81+E81</f>
        <v>0</v>
      </c>
      <c r="D81" s="171"/>
      <c r="E81" s="171"/>
      <c r="F81" s="163"/>
      <c r="G81" s="144"/>
      <c r="H81" s="144"/>
    </row>
    <row r="82" spans="1:8" ht="32.25" hidden="1" customHeight="1" x14ac:dyDescent="0.35">
      <c r="A82" s="168">
        <v>25010400</v>
      </c>
      <c r="B82" s="169" t="s">
        <v>28</v>
      </c>
      <c r="C82" s="170">
        <f>D82+E82</f>
        <v>0</v>
      </c>
      <c r="D82" s="171"/>
      <c r="E82" s="171"/>
      <c r="F82" s="163"/>
      <c r="G82" s="144"/>
      <c r="H82" s="144"/>
    </row>
    <row r="83" spans="1:8" ht="19.5" hidden="1" customHeight="1" x14ac:dyDescent="0.35">
      <c r="A83" s="181">
        <v>25020000</v>
      </c>
      <c r="B83" s="180" t="s">
        <v>15</v>
      </c>
      <c r="C83" s="182">
        <f>C84</f>
        <v>0</v>
      </c>
      <c r="D83" s="182"/>
      <c r="E83" s="182">
        <f>E84</f>
        <v>0</v>
      </c>
      <c r="F83" s="157"/>
      <c r="G83" s="144"/>
      <c r="H83" s="144"/>
    </row>
    <row r="84" spans="1:8" ht="80.25" hidden="1" customHeight="1" x14ac:dyDescent="0.35">
      <c r="A84" s="168">
        <v>25020200</v>
      </c>
      <c r="B84" s="169" t="s">
        <v>103</v>
      </c>
      <c r="C84" s="170">
        <f>D84+E84</f>
        <v>0</v>
      </c>
      <c r="D84" s="171"/>
      <c r="E84" s="171"/>
      <c r="F84" s="163"/>
      <c r="G84" s="144"/>
      <c r="H84" s="144"/>
    </row>
    <row r="85" spans="1:8" ht="18" hidden="1" x14ac:dyDescent="0.35">
      <c r="A85" s="155">
        <v>30000000</v>
      </c>
      <c r="B85" s="186" t="s">
        <v>5</v>
      </c>
      <c r="C85" s="157">
        <f>C86</f>
        <v>0</v>
      </c>
      <c r="D85" s="157"/>
      <c r="E85" s="157">
        <f>E87</f>
        <v>0</v>
      </c>
      <c r="F85" s="157">
        <f>F87</f>
        <v>0</v>
      </c>
      <c r="G85" s="144"/>
      <c r="H85" s="144"/>
    </row>
    <row r="86" spans="1:8" ht="17.5" hidden="1" x14ac:dyDescent="0.35">
      <c r="A86" s="155" t="s">
        <v>134</v>
      </c>
      <c r="B86" s="161" t="s">
        <v>135</v>
      </c>
      <c r="C86" s="157">
        <f>D86+E86</f>
        <v>0</v>
      </c>
      <c r="D86" s="157"/>
      <c r="E86" s="157">
        <f>E87</f>
        <v>0</v>
      </c>
      <c r="F86" s="157">
        <f>F87</f>
        <v>0</v>
      </c>
      <c r="G86" s="144"/>
      <c r="H86" s="144"/>
    </row>
    <row r="87" spans="1:8" ht="31.5" hidden="1" customHeight="1" x14ac:dyDescent="0.35">
      <c r="A87" s="181">
        <v>31030000</v>
      </c>
      <c r="B87" s="180" t="s">
        <v>44</v>
      </c>
      <c r="C87" s="182">
        <f>D87+E87</f>
        <v>0</v>
      </c>
      <c r="D87" s="182"/>
      <c r="E87" s="182"/>
      <c r="F87" s="182"/>
      <c r="G87" s="144"/>
      <c r="H87" s="144"/>
    </row>
    <row r="88" spans="1:8" s="148" customFormat="1" ht="21" hidden="1" customHeight="1" x14ac:dyDescent="0.3">
      <c r="A88" s="231"/>
      <c r="B88" s="186" t="s">
        <v>89</v>
      </c>
      <c r="C88" s="157">
        <f>C14+C46+C85</f>
        <v>0</v>
      </c>
      <c r="D88" s="157">
        <f>D14+D46+D85</f>
        <v>0</v>
      </c>
      <c r="E88" s="157">
        <f>E14+E46+E85</f>
        <v>0</v>
      </c>
      <c r="F88" s="157">
        <f>F85</f>
        <v>0</v>
      </c>
      <c r="G88" s="147"/>
      <c r="H88" s="147"/>
    </row>
    <row r="89" spans="1:8" s="148" customFormat="1" ht="21" customHeight="1" x14ac:dyDescent="0.3">
      <c r="A89" s="367">
        <v>40000000</v>
      </c>
      <c r="B89" s="357" t="s">
        <v>50</v>
      </c>
      <c r="C89" s="126">
        <f t="shared" ref="C89:C114" si="3">D89+E89</f>
        <v>4029000</v>
      </c>
      <c r="D89" s="126">
        <f>D90</f>
        <v>3729000</v>
      </c>
      <c r="E89" s="126">
        <f>E90+E132</f>
        <v>300000</v>
      </c>
      <c r="F89" s="126">
        <f>F90</f>
        <v>300000</v>
      </c>
      <c r="G89" s="204"/>
      <c r="H89" s="147"/>
    </row>
    <row r="90" spans="1:8" s="148" customFormat="1" ht="21" customHeight="1" x14ac:dyDescent="0.3">
      <c r="A90" s="367">
        <v>41000000</v>
      </c>
      <c r="B90" s="368" t="s">
        <v>51</v>
      </c>
      <c r="C90" s="126">
        <f t="shared" si="3"/>
        <v>4029000</v>
      </c>
      <c r="D90" s="126">
        <f>D96+D91+D126</f>
        <v>3729000</v>
      </c>
      <c r="E90" s="126">
        <f>E96+E91+E126</f>
        <v>300000</v>
      </c>
      <c r="F90" s="126">
        <f>F96+F91+F126</f>
        <v>300000</v>
      </c>
      <c r="G90" s="147"/>
      <c r="H90" s="147"/>
    </row>
    <row r="91" spans="1:8" s="267" customFormat="1" ht="21" hidden="1" customHeight="1" x14ac:dyDescent="0.3">
      <c r="A91" s="109">
        <v>41020000</v>
      </c>
      <c r="B91" s="100" t="s">
        <v>93</v>
      </c>
      <c r="C91" s="101">
        <f t="shared" si="3"/>
        <v>0</v>
      </c>
      <c r="D91" s="102">
        <f>D92+D94+D95+D93</f>
        <v>0</v>
      </c>
      <c r="E91" s="102"/>
      <c r="F91" s="102"/>
      <c r="G91" s="336"/>
      <c r="H91" s="266"/>
    </row>
    <row r="92" spans="1:8" s="148" customFormat="1" ht="18" hidden="1" x14ac:dyDescent="0.3">
      <c r="A92" s="370">
        <v>41020100</v>
      </c>
      <c r="B92" s="371" t="s">
        <v>52</v>
      </c>
      <c r="C92" s="126">
        <f t="shared" si="3"/>
        <v>0</v>
      </c>
      <c r="D92" s="372"/>
      <c r="E92" s="372"/>
      <c r="F92" s="126"/>
      <c r="G92" s="147"/>
      <c r="H92" s="147"/>
    </row>
    <row r="93" spans="1:8" s="148" customFormat="1" ht="78" hidden="1" customHeight="1" x14ac:dyDescent="0.3">
      <c r="A93" s="370">
        <v>41021300</v>
      </c>
      <c r="B93" s="371" t="s">
        <v>174</v>
      </c>
      <c r="C93" s="126">
        <f t="shared" si="3"/>
        <v>0</v>
      </c>
      <c r="D93" s="372"/>
      <c r="E93" s="372"/>
      <c r="F93" s="126"/>
      <c r="G93" s="147"/>
      <c r="H93" s="147"/>
    </row>
    <row r="94" spans="1:8" s="148" customFormat="1" ht="46.5" hidden="1" x14ac:dyDescent="0.3">
      <c r="A94" s="370">
        <v>41020200</v>
      </c>
      <c r="B94" s="371" t="s">
        <v>78</v>
      </c>
      <c r="C94" s="126">
        <f t="shared" si="3"/>
        <v>0</v>
      </c>
      <c r="D94" s="372"/>
      <c r="E94" s="372"/>
      <c r="F94" s="126"/>
      <c r="G94" s="147"/>
      <c r="H94" s="147"/>
    </row>
    <row r="95" spans="1:8" s="148" customFormat="1" ht="31" hidden="1" x14ac:dyDescent="0.3">
      <c r="A95" s="370">
        <v>41021300</v>
      </c>
      <c r="B95" s="371" t="s">
        <v>53</v>
      </c>
      <c r="C95" s="126">
        <f t="shared" si="3"/>
        <v>0</v>
      </c>
      <c r="D95" s="372"/>
      <c r="E95" s="372"/>
      <c r="F95" s="126"/>
      <c r="G95" s="147"/>
      <c r="H95" s="147"/>
    </row>
    <row r="96" spans="1:8" s="148" customFormat="1" ht="17.5" x14ac:dyDescent="0.3">
      <c r="A96" s="311">
        <v>41030000</v>
      </c>
      <c r="B96" s="295" t="s">
        <v>94</v>
      </c>
      <c r="C96" s="96">
        <f t="shared" si="3"/>
        <v>2679000</v>
      </c>
      <c r="D96" s="123">
        <f>D97+D98+D100+D101+D103+D104+D105+D106+D107+D109+D113+D110+D129+D102+D112+D111</f>
        <v>2679000</v>
      </c>
      <c r="E96" s="123">
        <f>E97+E98+E100+E101+E103+E104+E105+E106+E107+E109+E113+E110+E129+E102+E112</f>
        <v>0</v>
      </c>
      <c r="F96" s="123">
        <f>F97+F98+F100+F101+F103+F104+F105+F106+F107+F109+F113+F110+F129+F102+F112</f>
        <v>0</v>
      </c>
      <c r="G96" s="147"/>
      <c r="H96" s="147"/>
    </row>
    <row r="97" spans="1:9" s="148" customFormat="1" ht="132" hidden="1" customHeight="1" x14ac:dyDescent="0.3">
      <c r="A97" s="181">
        <v>41030600</v>
      </c>
      <c r="B97" s="180" t="s">
        <v>82</v>
      </c>
      <c r="C97" s="157">
        <f t="shared" si="3"/>
        <v>0</v>
      </c>
      <c r="D97" s="157"/>
      <c r="E97" s="157"/>
      <c r="F97" s="157"/>
      <c r="G97" s="147"/>
    </row>
    <row r="98" spans="1:9" s="148" customFormat="1" ht="144.75" hidden="1" customHeight="1" x14ac:dyDescent="0.3">
      <c r="A98" s="181">
        <v>41030800</v>
      </c>
      <c r="B98" s="165" t="s">
        <v>85</v>
      </c>
      <c r="C98" s="157">
        <f t="shared" si="3"/>
        <v>0</v>
      </c>
      <c r="D98" s="157"/>
      <c r="E98" s="157"/>
      <c r="F98" s="157"/>
      <c r="G98" s="147"/>
      <c r="H98" s="147"/>
    </row>
    <row r="99" spans="1:9" s="148" customFormat="1" ht="72" hidden="1" customHeight="1" x14ac:dyDescent="0.3">
      <c r="A99" s="181">
        <v>41030900</v>
      </c>
      <c r="B99" s="180" t="s">
        <v>58</v>
      </c>
      <c r="C99" s="157">
        <f t="shared" si="3"/>
        <v>0</v>
      </c>
      <c r="D99" s="157"/>
      <c r="E99" s="157"/>
      <c r="F99" s="157"/>
      <c r="G99" s="147"/>
      <c r="H99" s="147"/>
    </row>
    <row r="100" spans="1:9" s="148" customFormat="1" ht="46.5" hidden="1" x14ac:dyDescent="0.3">
      <c r="A100" s="181">
        <v>41031000</v>
      </c>
      <c r="B100" s="180" t="s">
        <v>59</v>
      </c>
      <c r="C100" s="157">
        <f t="shared" si="3"/>
        <v>0</v>
      </c>
      <c r="D100" s="157"/>
      <c r="E100" s="157"/>
      <c r="F100" s="157"/>
      <c r="G100" s="147"/>
      <c r="H100" s="147"/>
    </row>
    <row r="101" spans="1:9" s="148" customFormat="1" ht="54.75" hidden="1" customHeight="1" x14ac:dyDescent="0.3">
      <c r="A101" s="181">
        <v>41032600</v>
      </c>
      <c r="B101" s="180" t="s">
        <v>62</v>
      </c>
      <c r="C101" s="157">
        <f t="shared" si="3"/>
        <v>0</v>
      </c>
      <c r="D101" s="157"/>
      <c r="E101" s="157"/>
      <c r="F101" s="157"/>
      <c r="G101" s="147"/>
      <c r="H101" s="147"/>
    </row>
    <row r="102" spans="1:9" s="148" customFormat="1" ht="54.75" hidden="1" customHeight="1" x14ac:dyDescent="0.3">
      <c r="A102" s="181">
        <v>41033000</v>
      </c>
      <c r="B102" s="180" t="s">
        <v>104</v>
      </c>
      <c r="C102" s="157">
        <f t="shared" si="3"/>
        <v>0</v>
      </c>
      <c r="D102" s="182"/>
      <c r="E102" s="157"/>
      <c r="F102" s="157"/>
      <c r="G102" s="147"/>
      <c r="H102" s="147"/>
    </row>
    <row r="103" spans="1:9" s="148" customFormat="1" ht="54.75" hidden="1" customHeight="1" x14ac:dyDescent="0.3">
      <c r="A103" s="181">
        <v>41033600</v>
      </c>
      <c r="B103" s="180" t="s">
        <v>73</v>
      </c>
      <c r="C103" s="157">
        <f t="shared" si="3"/>
        <v>0</v>
      </c>
      <c r="D103" s="157"/>
      <c r="E103" s="157"/>
      <c r="F103" s="157"/>
      <c r="G103" s="147"/>
      <c r="H103" s="147"/>
    </row>
    <row r="104" spans="1:9" s="148" customFormat="1" ht="54.75" customHeight="1" x14ac:dyDescent="0.3">
      <c r="A104" s="369">
        <v>41033800</v>
      </c>
      <c r="B104" s="297" t="s">
        <v>216</v>
      </c>
      <c r="C104" s="298">
        <f t="shared" si="3"/>
        <v>2679000</v>
      </c>
      <c r="D104" s="299">
        <v>2679000</v>
      </c>
      <c r="E104" s="299"/>
      <c r="F104" s="299"/>
      <c r="G104" s="147"/>
      <c r="H104" s="147"/>
    </row>
    <row r="105" spans="1:9" s="148" customFormat="1" ht="18" hidden="1" x14ac:dyDescent="0.3">
      <c r="A105" s="181">
        <v>41033900</v>
      </c>
      <c r="B105" s="165" t="s">
        <v>54</v>
      </c>
      <c r="C105" s="157">
        <f t="shared" si="3"/>
        <v>0</v>
      </c>
      <c r="D105" s="182"/>
      <c r="E105" s="182"/>
      <c r="F105" s="162"/>
      <c r="G105" s="147"/>
      <c r="H105" s="147"/>
    </row>
    <row r="106" spans="1:9" s="148" customFormat="1" ht="18" hidden="1" x14ac:dyDescent="0.3">
      <c r="A106" s="181">
        <v>41034200</v>
      </c>
      <c r="B106" s="165" t="s">
        <v>55</v>
      </c>
      <c r="C106" s="157">
        <f t="shared" si="3"/>
        <v>0</v>
      </c>
      <c r="D106" s="182"/>
      <c r="E106" s="182"/>
      <c r="F106" s="162"/>
      <c r="G106" s="147"/>
      <c r="H106" s="147"/>
    </row>
    <row r="107" spans="1:9" s="148" customFormat="1" ht="97.5" hidden="1" customHeight="1" x14ac:dyDescent="0.3">
      <c r="A107" s="181">
        <v>41034400</v>
      </c>
      <c r="B107" s="165" t="s">
        <v>136</v>
      </c>
      <c r="C107" s="157">
        <f t="shared" si="3"/>
        <v>0</v>
      </c>
      <c r="D107" s="182"/>
      <c r="E107" s="182"/>
      <c r="F107" s="162"/>
      <c r="G107" s="147"/>
      <c r="H107" s="147"/>
      <c r="I107" s="205"/>
    </row>
    <row r="108" spans="1:9" s="148" customFormat="1" ht="62" hidden="1" x14ac:dyDescent="0.3">
      <c r="A108" s="181">
        <v>41034900</v>
      </c>
      <c r="B108" s="165" t="s">
        <v>57</v>
      </c>
      <c r="C108" s="157">
        <f t="shared" si="3"/>
        <v>0</v>
      </c>
      <c r="D108" s="182"/>
      <c r="E108" s="182"/>
      <c r="F108" s="172"/>
      <c r="G108" s="147"/>
      <c r="H108" s="147"/>
    </row>
    <row r="109" spans="1:9" s="148" customFormat="1" ht="109.5" hidden="1" customHeight="1" x14ac:dyDescent="0.3">
      <c r="A109" s="181">
        <v>41035800</v>
      </c>
      <c r="B109" s="180" t="s">
        <v>86</v>
      </c>
      <c r="C109" s="157">
        <f t="shared" si="3"/>
        <v>0</v>
      </c>
      <c r="D109" s="182"/>
      <c r="E109" s="182"/>
      <c r="F109" s="157"/>
      <c r="G109" s="147"/>
      <c r="H109" s="147"/>
    </row>
    <row r="110" spans="1:9" s="148" customFormat="1" ht="60.75" hidden="1" customHeight="1" x14ac:dyDescent="0.3">
      <c r="A110" s="181">
        <v>41035400</v>
      </c>
      <c r="B110" s="180" t="s">
        <v>71</v>
      </c>
      <c r="C110" s="157">
        <f t="shared" si="3"/>
        <v>0</v>
      </c>
      <c r="D110" s="182"/>
      <c r="E110" s="182"/>
      <c r="F110" s="157"/>
      <c r="G110" s="147"/>
      <c r="H110" s="147"/>
    </row>
    <row r="111" spans="1:9" s="148" customFormat="1" ht="60.75" hidden="1" customHeight="1" x14ac:dyDescent="0.3">
      <c r="A111" s="181">
        <v>41035600</v>
      </c>
      <c r="B111" s="180" t="s">
        <v>137</v>
      </c>
      <c r="C111" s="157">
        <f t="shared" si="3"/>
        <v>0</v>
      </c>
      <c r="D111" s="182"/>
      <c r="E111" s="182"/>
      <c r="F111" s="157"/>
      <c r="G111" s="147"/>
      <c r="H111" s="147"/>
    </row>
    <row r="112" spans="1:9" s="148" customFormat="1" ht="60.75" hidden="1" customHeight="1" x14ac:dyDescent="0.3">
      <c r="A112" s="181">
        <v>41037000</v>
      </c>
      <c r="B112" s="180" t="s">
        <v>129</v>
      </c>
      <c r="C112" s="157">
        <f t="shared" si="3"/>
        <v>0</v>
      </c>
      <c r="D112" s="182"/>
      <c r="E112" s="182"/>
      <c r="F112" s="157"/>
      <c r="G112" s="147"/>
      <c r="H112" s="147"/>
    </row>
    <row r="113" spans="1:11" s="148" customFormat="1" ht="66" hidden="1" customHeight="1" x14ac:dyDescent="0.3">
      <c r="A113" s="181">
        <v>41037300</v>
      </c>
      <c r="B113" s="180" t="s">
        <v>79</v>
      </c>
      <c r="C113" s="157">
        <f t="shared" si="3"/>
        <v>0</v>
      </c>
      <c r="D113" s="182"/>
      <c r="E113" s="182"/>
      <c r="F113" s="157"/>
      <c r="G113" s="147"/>
      <c r="H113" s="147"/>
    </row>
    <row r="114" spans="1:11" s="148" customFormat="1" ht="18" hidden="1" x14ac:dyDescent="0.3">
      <c r="A114" s="181">
        <v>41033500</v>
      </c>
      <c r="B114" s="165" t="s">
        <v>56</v>
      </c>
      <c r="C114" s="157">
        <f t="shared" si="3"/>
        <v>0</v>
      </c>
      <c r="D114" s="172"/>
      <c r="E114" s="162"/>
      <c r="F114" s="162"/>
      <c r="G114" s="147"/>
      <c r="H114" s="147"/>
    </row>
    <row r="115" spans="1:11" hidden="1" x14ac:dyDescent="0.35">
      <c r="C115" s="207"/>
      <c r="D115" s="207"/>
      <c r="E115" s="207"/>
      <c r="F115" s="207"/>
      <c r="I115" s="148"/>
      <c r="J115" s="148"/>
      <c r="K115" s="148"/>
    </row>
    <row r="116" spans="1:11" s="148" customFormat="1" ht="46.5" hidden="1" x14ac:dyDescent="0.3">
      <c r="A116" s="181">
        <v>41030000</v>
      </c>
      <c r="B116" s="180" t="s">
        <v>60</v>
      </c>
      <c r="C116" s="157">
        <f t="shared" ref="C116:C122" si="4">D116+E116</f>
        <v>0</v>
      </c>
      <c r="D116" s="182"/>
      <c r="E116" s="182"/>
      <c r="F116" s="157"/>
      <c r="G116" s="147"/>
      <c r="H116" s="147"/>
    </row>
    <row r="117" spans="1:11" s="148" customFormat="1" ht="62" hidden="1" x14ac:dyDescent="0.3">
      <c r="A117" s="181">
        <v>41030000</v>
      </c>
      <c r="B117" s="180" t="s">
        <v>61</v>
      </c>
      <c r="C117" s="157">
        <f t="shared" si="4"/>
        <v>0</v>
      </c>
      <c r="D117" s="182"/>
      <c r="E117" s="182"/>
      <c r="F117" s="157"/>
      <c r="G117" s="147"/>
      <c r="H117" s="147"/>
    </row>
    <row r="118" spans="1:11" s="148" customFormat="1" ht="46.5" hidden="1" x14ac:dyDescent="0.3">
      <c r="A118" s="181">
        <v>41033700</v>
      </c>
      <c r="B118" s="180" t="s">
        <v>63</v>
      </c>
      <c r="C118" s="157">
        <f t="shared" si="4"/>
        <v>0</v>
      </c>
      <c r="D118" s="182"/>
      <c r="E118" s="182"/>
      <c r="F118" s="157"/>
      <c r="G118" s="147"/>
      <c r="H118" s="147"/>
    </row>
    <row r="119" spans="1:11" s="148" customFormat="1" ht="93" hidden="1" x14ac:dyDescent="0.3">
      <c r="A119" s="181">
        <v>41034300</v>
      </c>
      <c r="B119" s="180" t="s">
        <v>64</v>
      </c>
      <c r="C119" s="157">
        <f t="shared" si="4"/>
        <v>0</v>
      </c>
      <c r="D119" s="182"/>
      <c r="E119" s="182"/>
      <c r="F119" s="157"/>
      <c r="G119" s="147"/>
      <c r="H119" s="147"/>
    </row>
    <row r="120" spans="1:11" s="148" customFormat="1" ht="31" hidden="1" x14ac:dyDescent="0.3">
      <c r="A120" s="181">
        <v>41034400</v>
      </c>
      <c r="B120" s="180" t="s">
        <v>65</v>
      </c>
      <c r="C120" s="157">
        <f t="shared" si="4"/>
        <v>0</v>
      </c>
      <c r="D120" s="182"/>
      <c r="E120" s="182"/>
      <c r="F120" s="157"/>
      <c r="G120" s="147"/>
      <c r="H120" s="147"/>
    </row>
    <row r="121" spans="1:11" s="148" customFormat="1" ht="31" hidden="1" x14ac:dyDescent="0.3">
      <c r="A121" s="181">
        <v>41034800</v>
      </c>
      <c r="B121" s="180" t="s">
        <v>66</v>
      </c>
      <c r="C121" s="157">
        <f t="shared" si="4"/>
        <v>0</v>
      </c>
      <c r="D121" s="182"/>
      <c r="E121" s="182"/>
      <c r="F121" s="157"/>
      <c r="G121" s="147"/>
      <c r="H121" s="147"/>
    </row>
    <row r="122" spans="1:11" s="148" customFormat="1" ht="31" hidden="1" x14ac:dyDescent="0.3">
      <c r="A122" s="181" t="s">
        <v>67</v>
      </c>
      <c r="B122" s="180" t="s">
        <v>68</v>
      </c>
      <c r="C122" s="157">
        <f t="shared" si="4"/>
        <v>0</v>
      </c>
      <c r="D122" s="182"/>
      <c r="E122" s="182"/>
      <c r="F122" s="157"/>
      <c r="G122" s="147"/>
      <c r="H122" s="147"/>
    </row>
    <row r="123" spans="1:11" hidden="1" x14ac:dyDescent="0.35">
      <c r="C123" s="207"/>
      <c r="D123" s="207"/>
      <c r="E123" s="207"/>
      <c r="F123" s="207"/>
      <c r="I123" s="148"/>
      <c r="J123" s="148"/>
      <c r="K123" s="148"/>
    </row>
    <row r="124" spans="1:11" s="148" customFormat="1" ht="46.5" hidden="1" x14ac:dyDescent="0.3">
      <c r="A124" s="181">
        <v>41036300</v>
      </c>
      <c r="B124" s="180" t="s">
        <v>69</v>
      </c>
      <c r="C124" s="157">
        <f t="shared" ref="C124:C131" si="5">D124+E124</f>
        <v>0</v>
      </c>
      <c r="D124" s="182"/>
      <c r="E124" s="182"/>
      <c r="F124" s="157"/>
      <c r="G124" s="147"/>
      <c r="H124" s="147"/>
    </row>
    <row r="125" spans="1:11" s="148" customFormat="1" ht="31" hidden="1" x14ac:dyDescent="0.3">
      <c r="A125" s="181">
        <v>41030000</v>
      </c>
      <c r="B125" s="180" t="s">
        <v>70</v>
      </c>
      <c r="C125" s="157">
        <f t="shared" si="5"/>
        <v>0</v>
      </c>
      <c r="D125" s="182"/>
      <c r="E125" s="182"/>
      <c r="F125" s="157"/>
      <c r="G125" s="147"/>
      <c r="H125" s="147"/>
    </row>
    <row r="126" spans="1:11" s="148" customFormat="1" ht="32.25" customHeight="1" x14ac:dyDescent="0.3">
      <c r="A126" s="113">
        <v>41050000</v>
      </c>
      <c r="B126" s="114" t="s">
        <v>96</v>
      </c>
      <c r="C126" s="96">
        <f t="shared" si="5"/>
        <v>1350000</v>
      </c>
      <c r="D126" s="97">
        <f>D128</f>
        <v>1050000</v>
      </c>
      <c r="E126" s="97">
        <f>E128+E127</f>
        <v>300000</v>
      </c>
      <c r="F126" s="97">
        <f>F128+F127</f>
        <v>300000</v>
      </c>
      <c r="G126" s="147"/>
      <c r="H126" s="147"/>
    </row>
    <row r="127" spans="1:11" s="148" customFormat="1" ht="32.25" hidden="1" customHeight="1" x14ac:dyDescent="0.3">
      <c r="A127" s="181">
        <v>41051000</v>
      </c>
      <c r="B127" s="180" t="s">
        <v>120</v>
      </c>
      <c r="C127" s="157">
        <f t="shared" si="5"/>
        <v>0</v>
      </c>
      <c r="D127" s="182"/>
      <c r="E127" s="182"/>
      <c r="F127" s="157"/>
      <c r="G127" s="147"/>
      <c r="H127" s="147"/>
    </row>
    <row r="128" spans="1:11" s="148" customFormat="1" ht="47.25" customHeight="1" x14ac:dyDescent="0.3">
      <c r="A128" s="296">
        <v>41053900</v>
      </c>
      <c r="B128" s="297" t="s">
        <v>97</v>
      </c>
      <c r="C128" s="298">
        <f t="shared" si="5"/>
        <v>1350000</v>
      </c>
      <c r="D128" s="299">
        <f>550000+500000</f>
        <v>1050000</v>
      </c>
      <c r="E128" s="299">
        <v>300000</v>
      </c>
      <c r="F128" s="299">
        <v>300000</v>
      </c>
      <c r="G128" s="147"/>
      <c r="H128" s="208"/>
    </row>
    <row r="129" spans="1:16" s="148" customFormat="1" ht="31" hidden="1" x14ac:dyDescent="0.3">
      <c r="A129" s="181">
        <v>41033300</v>
      </c>
      <c r="B129" s="180" t="s">
        <v>84</v>
      </c>
      <c r="C129" s="157">
        <f t="shared" si="5"/>
        <v>0</v>
      </c>
      <c r="D129" s="209"/>
      <c r="E129" s="182"/>
      <c r="F129" s="157"/>
      <c r="G129" s="147"/>
      <c r="H129" s="147"/>
    </row>
    <row r="130" spans="1:16" s="148" customFormat="1" ht="31" hidden="1" x14ac:dyDescent="0.3">
      <c r="A130" s="181">
        <v>41030000</v>
      </c>
      <c r="B130" s="180" t="s">
        <v>72</v>
      </c>
      <c r="C130" s="157">
        <f t="shared" si="5"/>
        <v>0</v>
      </c>
      <c r="D130" s="182"/>
      <c r="E130" s="182"/>
      <c r="F130" s="157"/>
      <c r="G130" s="147"/>
      <c r="H130" s="147"/>
    </row>
    <row r="131" spans="1:16" s="148" customFormat="1" ht="31" hidden="1" x14ac:dyDescent="0.3">
      <c r="A131" s="181">
        <v>41030000</v>
      </c>
      <c r="B131" s="180" t="s">
        <v>73</v>
      </c>
      <c r="C131" s="157">
        <f t="shared" si="5"/>
        <v>0</v>
      </c>
      <c r="D131" s="182"/>
      <c r="E131" s="182"/>
      <c r="F131" s="157"/>
      <c r="G131" s="147"/>
      <c r="H131" s="147"/>
    </row>
    <row r="132" spans="1:16" s="148" customFormat="1" ht="18" hidden="1" x14ac:dyDescent="0.3">
      <c r="A132" s="178" t="s">
        <v>74</v>
      </c>
      <c r="B132" s="179" t="s">
        <v>75</v>
      </c>
      <c r="C132" s="157"/>
      <c r="D132" s="182"/>
      <c r="E132" s="162">
        <f>E133</f>
        <v>0</v>
      </c>
      <c r="F132" s="157"/>
      <c r="G132" s="147"/>
      <c r="H132" s="147"/>
    </row>
    <row r="133" spans="1:16" s="148" customFormat="1" ht="21" hidden="1" customHeight="1" x14ac:dyDescent="0.3">
      <c r="A133" s="181">
        <v>42020000</v>
      </c>
      <c r="B133" s="180" t="s">
        <v>76</v>
      </c>
      <c r="C133" s="157"/>
      <c r="D133" s="182"/>
      <c r="E133" s="182"/>
      <c r="F133" s="157"/>
      <c r="G133" s="147"/>
      <c r="H133" s="147"/>
    </row>
    <row r="134" spans="1:16" s="148" customFormat="1" ht="21" hidden="1" customHeight="1" x14ac:dyDescent="0.3">
      <c r="A134" s="181"/>
      <c r="B134" s="180"/>
      <c r="C134" s="157"/>
      <c r="D134" s="182"/>
      <c r="E134" s="182"/>
      <c r="F134" s="157"/>
      <c r="G134" s="147"/>
      <c r="H134" s="147"/>
    </row>
    <row r="135" spans="1:16" s="148" customFormat="1" ht="21" customHeight="1" x14ac:dyDescent="0.3">
      <c r="A135" s="124"/>
      <c r="B135" s="125" t="s">
        <v>77</v>
      </c>
      <c r="C135" s="126">
        <f>C88+C89</f>
        <v>4029000</v>
      </c>
      <c r="D135" s="126">
        <f>D88+D89</f>
        <v>3729000</v>
      </c>
      <c r="E135" s="126">
        <f>E88+E89</f>
        <v>300000</v>
      </c>
      <c r="F135" s="126">
        <f>F88+F89</f>
        <v>300000</v>
      </c>
      <c r="G135" s="147"/>
      <c r="H135" s="210"/>
    </row>
    <row r="136" spans="1:16" s="148" customFormat="1" ht="11.25" customHeight="1" x14ac:dyDescent="0.3">
      <c r="A136" s="340"/>
      <c r="B136" s="341"/>
      <c r="C136" s="342"/>
      <c r="D136" s="342"/>
      <c r="E136" s="342"/>
      <c r="F136" s="342"/>
      <c r="G136" s="147"/>
      <c r="H136" s="147"/>
    </row>
    <row r="137" spans="1:16" s="148" customFormat="1" ht="21" customHeight="1" x14ac:dyDescent="0.3">
      <c r="A137" s="211"/>
      <c r="B137" s="212"/>
      <c r="C137" s="213"/>
      <c r="D137" s="213"/>
      <c r="E137" s="213"/>
      <c r="F137" s="213"/>
      <c r="G137" s="147"/>
      <c r="H137" s="210">
        <f>H77+H78+H90+H94+H96+H98+H103+H106+H125+H129+H102+H97+H127+H100+H121+H88+H82+H87+H118+H120+H126+H112+H122+H99+H80+H91+H128</f>
        <v>0</v>
      </c>
      <c r="I137" s="210">
        <f>I77+I78+I90+I94+I96+I98+I103+I106+I125+I129+I128+I97+I104</f>
        <v>0</v>
      </c>
      <c r="J137" s="210">
        <f>J77+J78+J90+J94+J96+J98+J103+J106+J125+J129+J128+J97</f>
        <v>0</v>
      </c>
    </row>
    <row r="138" spans="1:16" s="148" customFormat="1" ht="18" hidden="1" x14ac:dyDescent="0.35">
      <c r="A138" s="214" t="s">
        <v>123</v>
      </c>
      <c r="B138" s="212"/>
      <c r="C138" s="213"/>
      <c r="D138" s="213"/>
      <c r="E138" s="432" t="s">
        <v>124</v>
      </c>
      <c r="F138" s="432"/>
      <c r="G138" s="147"/>
      <c r="H138" s="147"/>
    </row>
    <row r="139" spans="1:16" s="148" customFormat="1" ht="21" customHeight="1" x14ac:dyDescent="0.35">
      <c r="A139" s="214" t="s">
        <v>155</v>
      </c>
      <c r="B139" s="212"/>
      <c r="C139" s="213"/>
      <c r="D139" s="213"/>
      <c r="E139" s="432" t="s">
        <v>121</v>
      </c>
      <c r="F139" s="432"/>
      <c r="G139" s="147"/>
      <c r="H139" s="147"/>
    </row>
    <row r="140" spans="1:16" s="148" customFormat="1" ht="21" customHeight="1" x14ac:dyDescent="0.3">
      <c r="A140" s="211"/>
      <c r="B140" s="212"/>
      <c r="C140" s="213"/>
      <c r="D140" s="213"/>
      <c r="E140" s="213"/>
      <c r="F140" s="213"/>
      <c r="G140" s="147"/>
      <c r="H140" s="147"/>
    </row>
    <row r="141" spans="1:16" s="148" customFormat="1" ht="21" customHeight="1" x14ac:dyDescent="0.3">
      <c r="A141" s="211"/>
      <c r="B141" s="212"/>
      <c r="C141" s="213"/>
      <c r="D141" s="213"/>
      <c r="E141" s="213"/>
      <c r="F141" s="213"/>
      <c r="G141" s="147"/>
      <c r="H141" s="147"/>
    </row>
    <row r="142" spans="1:16" ht="16.5" customHeight="1" x14ac:dyDescent="0.35">
      <c r="A142" s="211"/>
      <c r="B142" s="215" t="s">
        <v>140</v>
      </c>
      <c r="C142" s="216"/>
      <c r="D142" s="216"/>
      <c r="E142" s="216"/>
      <c r="F142" s="216"/>
      <c r="G142" s="144"/>
      <c r="H142" s="144"/>
    </row>
    <row r="143" spans="1:16" s="221" customFormat="1" ht="58.5" hidden="1" customHeight="1" x14ac:dyDescent="0.35">
      <c r="A143" s="144"/>
      <c r="B143" s="217" t="s">
        <v>141</v>
      </c>
      <c r="C143" s="217"/>
      <c r="D143" s="218"/>
      <c r="E143" s="218"/>
      <c r="F143" s="218"/>
      <c r="G143" s="219"/>
      <c r="H143" s="220"/>
      <c r="I143" s="219"/>
      <c r="J143" s="219"/>
      <c r="K143" s="219"/>
      <c r="L143" s="220"/>
      <c r="M143" s="219"/>
      <c r="N143" s="219"/>
      <c r="O143" s="214" t="s">
        <v>80</v>
      </c>
      <c r="P143" s="220"/>
    </row>
    <row r="144" spans="1:16" ht="17.5" hidden="1" x14ac:dyDescent="0.35">
      <c r="A144" s="214" t="s">
        <v>148</v>
      </c>
      <c r="B144" s="214"/>
      <c r="C144" s="222"/>
      <c r="D144" s="222"/>
      <c r="E144" s="222"/>
      <c r="F144" s="222"/>
      <c r="G144" s="144"/>
      <c r="H144" s="144"/>
    </row>
    <row r="145" spans="1:8" x14ac:dyDescent="0.35">
      <c r="A145" s="144"/>
      <c r="B145" s="223" t="s">
        <v>141</v>
      </c>
      <c r="C145" s="224">
        <f>C134-C142</f>
        <v>0</v>
      </c>
      <c r="D145" s="224">
        <f>D134-D142</f>
        <v>0</v>
      </c>
      <c r="E145" s="224">
        <f>E134-E142</f>
        <v>0</v>
      </c>
      <c r="F145" s="224">
        <f>F134-F142</f>
        <v>0</v>
      </c>
      <c r="G145" s="144"/>
      <c r="H145" s="144"/>
    </row>
    <row r="146" spans="1:8" x14ac:dyDescent="0.35">
      <c r="A146" s="144"/>
      <c r="B146" s="144"/>
      <c r="C146" s="225"/>
      <c r="D146" s="225">
        <f>H135-H137</f>
        <v>0</v>
      </c>
      <c r="E146" s="225">
        <f>I135-I137</f>
        <v>0</v>
      </c>
      <c r="F146" s="225">
        <f>J135-J137</f>
        <v>0</v>
      </c>
      <c r="G146" s="144"/>
      <c r="H146" s="144"/>
    </row>
    <row r="147" spans="1:8" x14ac:dyDescent="0.35">
      <c r="A147" s="144"/>
      <c r="B147" s="144"/>
      <c r="C147" s="226"/>
      <c r="D147" s="226"/>
      <c r="E147" s="226"/>
      <c r="F147" s="226"/>
    </row>
    <row r="149" spans="1:8" ht="18" x14ac:dyDescent="0.4">
      <c r="D149" s="227"/>
    </row>
  </sheetData>
  <mergeCells count="20">
    <mergeCell ref="A4:F4"/>
    <mergeCell ref="A5:F5"/>
    <mergeCell ref="C1:F1"/>
    <mergeCell ref="K1:M1"/>
    <mergeCell ref="C2:F2"/>
    <mergeCell ref="K2:M2"/>
    <mergeCell ref="C3:F3"/>
    <mergeCell ref="K3:M3"/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65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</sheetPr>
  <dimension ref="A1:P149"/>
  <sheetViews>
    <sheetView showGridLines="0" view="pageBreakPreview" zoomScaleNormal="65" zoomScaleSheetLayoutView="10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62.25" customHeight="1" x14ac:dyDescent="0.4">
      <c r="A2" s="4"/>
      <c r="B2" s="4"/>
      <c r="C2" s="456" t="s">
        <v>152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160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customHeight="1" x14ac:dyDescent="0.3">
      <c r="A14" s="300">
        <v>10000000</v>
      </c>
      <c r="B14" s="301" t="s">
        <v>3</v>
      </c>
      <c r="C14" s="302">
        <f>C15+C31+C41</f>
        <v>1600620</v>
      </c>
      <c r="D14" s="96">
        <f>D15+D31+D41</f>
        <v>1600620</v>
      </c>
      <c r="E14" s="96">
        <f>E15+E31+E41</f>
        <v>0</v>
      </c>
      <c r="F14" s="96">
        <f>F15+F31+F41</f>
        <v>0</v>
      </c>
      <c r="G14" s="17"/>
      <c r="H14" s="18"/>
    </row>
    <row r="15" spans="1:13" s="19" customFormat="1" ht="31.5" customHeight="1" x14ac:dyDescent="0.3">
      <c r="A15" s="300" t="s">
        <v>106</v>
      </c>
      <c r="B15" s="114" t="s">
        <v>107</v>
      </c>
      <c r="C15" s="123">
        <f>C16+C23</f>
        <v>1600620</v>
      </c>
      <c r="D15" s="123">
        <f>D16+D23</f>
        <v>1600620</v>
      </c>
      <c r="E15" s="123"/>
      <c r="F15" s="132"/>
      <c r="G15" s="17"/>
      <c r="H15" s="17"/>
    </row>
    <row r="16" spans="1:13" ht="18" x14ac:dyDescent="0.35">
      <c r="A16" s="303">
        <v>11010000</v>
      </c>
      <c r="B16" s="184" t="s">
        <v>43</v>
      </c>
      <c r="C16" s="304">
        <f>C17+C18+C19+C20+C21+C22</f>
        <v>1600620</v>
      </c>
      <c r="D16" s="132">
        <f>D17+D18+D19+D21+D20+D22</f>
        <v>1600620</v>
      </c>
      <c r="E16" s="132"/>
      <c r="F16" s="13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customHeight="1" x14ac:dyDescent="0.35">
      <c r="A19" s="305">
        <v>11010400</v>
      </c>
      <c r="B19" s="306" t="s">
        <v>31</v>
      </c>
      <c r="C19" s="307">
        <f t="shared" si="0"/>
        <v>1600620</v>
      </c>
      <c r="D19" s="308">
        <v>1600620</v>
      </c>
      <c r="E19" s="309"/>
      <c r="F19" s="309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1.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110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103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1600620</v>
      </c>
      <c r="D88" s="16">
        <f>D14+D46+D85</f>
        <v>1600620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12180060</v>
      </c>
      <c r="D89" s="98">
        <f>D90</f>
        <v>12180060</v>
      </c>
      <c r="E89" s="98">
        <f>E90+E132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12180060</v>
      </c>
      <c r="D90" s="98">
        <f>D96+D91+D126</f>
        <v>12180060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customHeight="1" x14ac:dyDescent="0.3">
      <c r="A91" s="311">
        <v>41020000</v>
      </c>
      <c r="B91" s="295" t="s">
        <v>93</v>
      </c>
      <c r="C91" s="96">
        <f t="shared" si="3"/>
        <v>2217560</v>
      </c>
      <c r="D91" s="123">
        <f>D92+D94+D95+D93</f>
        <v>2217560</v>
      </c>
      <c r="E91" s="123"/>
      <c r="F91" s="123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68.25" customHeight="1" x14ac:dyDescent="0.3">
      <c r="A93" s="296">
        <v>41021300</v>
      </c>
      <c r="B93" s="297" t="s">
        <v>199</v>
      </c>
      <c r="C93" s="298">
        <f t="shared" si="3"/>
        <v>2217560</v>
      </c>
      <c r="D93" s="299">
        <v>2217560</v>
      </c>
      <c r="E93" s="299"/>
      <c r="F93" s="298"/>
      <c r="G93" s="5"/>
      <c r="H93" s="5"/>
    </row>
    <row r="94" spans="1:8" s="6" customFormat="1" ht="46.5" hidden="1" x14ac:dyDescent="0.3">
      <c r="A94" s="39">
        <v>41020200</v>
      </c>
      <c r="B94" s="40" t="s">
        <v>78</v>
      </c>
      <c r="C94" s="16">
        <f t="shared" si="3"/>
        <v>0</v>
      </c>
      <c r="D94" s="41"/>
      <c r="E94" s="41"/>
      <c r="F94" s="16"/>
      <c r="G94" s="5"/>
      <c r="H94" s="5"/>
    </row>
    <row r="95" spans="1:8" s="6" customFormat="1" ht="31" hidden="1" x14ac:dyDescent="0.3">
      <c r="A95" s="39">
        <v>41020600</v>
      </c>
      <c r="B95" s="40" t="s">
        <v>53</v>
      </c>
      <c r="C95" s="16">
        <f t="shared" si="3"/>
        <v>0</v>
      </c>
      <c r="D95" s="41"/>
      <c r="E95" s="41"/>
      <c r="F95" s="16"/>
      <c r="G95" s="5"/>
      <c r="H95" s="5"/>
    </row>
    <row r="96" spans="1:8" s="6" customFormat="1" ht="17.5" x14ac:dyDescent="0.3">
      <c r="A96" s="311">
        <v>41030000</v>
      </c>
      <c r="B96" s="295" t="s">
        <v>94</v>
      </c>
      <c r="C96" s="96">
        <f t="shared" si="3"/>
        <v>9962500</v>
      </c>
      <c r="D96" s="123">
        <f>D97+D98+D100+D101+D103+D104+D105+D106+D107+D109+D113+D110+D129+D102+D112+D111</f>
        <v>9962500</v>
      </c>
      <c r="E96" s="123">
        <f>E108+E113</f>
        <v>0</v>
      </c>
      <c r="F96" s="123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39">
        <v>41030600</v>
      </c>
      <c r="B97" s="40" t="s">
        <v>82</v>
      </c>
      <c r="C97" s="16">
        <f t="shared" si="3"/>
        <v>0</v>
      </c>
      <c r="D97" s="16"/>
      <c r="E97" s="16"/>
      <c r="F97" s="16"/>
      <c r="G97" s="5"/>
    </row>
    <row r="98" spans="1:9" s="6" customFormat="1" ht="144.75" hidden="1" customHeight="1" x14ac:dyDescent="0.3">
      <c r="A98" s="39">
        <v>41030800</v>
      </c>
      <c r="B98" s="24" t="s">
        <v>85</v>
      </c>
      <c r="C98" s="16">
        <f t="shared" si="3"/>
        <v>0</v>
      </c>
      <c r="D98" s="16"/>
      <c r="E98" s="16"/>
      <c r="F98" s="16"/>
      <c r="G98" s="5"/>
      <c r="H98" s="5"/>
    </row>
    <row r="99" spans="1:9" s="6" customFormat="1" ht="72" hidden="1" customHeight="1" x14ac:dyDescent="0.3">
      <c r="A99" s="39">
        <v>41030900</v>
      </c>
      <c r="B99" s="40" t="s">
        <v>58</v>
      </c>
      <c r="C99" s="16">
        <f t="shared" si="3"/>
        <v>0</v>
      </c>
      <c r="D99" s="16"/>
      <c r="E99" s="16"/>
      <c r="F99" s="16"/>
      <c r="G99" s="5"/>
      <c r="H99" s="5"/>
    </row>
    <row r="100" spans="1:9" s="6" customFormat="1" ht="46.5" hidden="1" x14ac:dyDescent="0.3">
      <c r="A100" s="39">
        <v>41031000</v>
      </c>
      <c r="B100" s="40" t="s">
        <v>59</v>
      </c>
      <c r="C100" s="16">
        <f t="shared" si="3"/>
        <v>0</v>
      </c>
      <c r="D100" s="16"/>
      <c r="E100" s="16"/>
      <c r="F100" s="16"/>
      <c r="G100" s="5"/>
      <c r="H100" s="5"/>
    </row>
    <row r="101" spans="1:9" s="6" customFormat="1" ht="54.75" hidden="1" customHeight="1" x14ac:dyDescent="0.3">
      <c r="A101" s="39">
        <v>41032600</v>
      </c>
      <c r="B101" s="40" t="s">
        <v>62</v>
      </c>
      <c r="C101" s="16">
        <f t="shared" si="3"/>
        <v>0</v>
      </c>
      <c r="D101" s="16"/>
      <c r="E101" s="16"/>
      <c r="F101" s="16"/>
      <c r="G101" s="5"/>
      <c r="H101" s="5"/>
    </row>
    <row r="102" spans="1:9" s="6" customFormat="1" ht="54.75" hidden="1" customHeight="1" x14ac:dyDescent="0.3">
      <c r="A102" s="39">
        <v>41033000</v>
      </c>
      <c r="B102" s="40" t="s">
        <v>104</v>
      </c>
      <c r="C102" s="16">
        <f t="shared" si="3"/>
        <v>0</v>
      </c>
      <c r="D102" s="41"/>
      <c r="E102" s="16"/>
      <c r="F102" s="16"/>
      <c r="G102" s="5"/>
      <c r="H102" s="5"/>
    </row>
    <row r="103" spans="1:9" s="6" customFormat="1" ht="54.75" hidden="1" customHeight="1" x14ac:dyDescent="0.3">
      <c r="A103" s="39">
        <v>41031200</v>
      </c>
      <c r="B103" s="40" t="s">
        <v>159</v>
      </c>
      <c r="C103" s="16">
        <f t="shared" si="3"/>
        <v>0</v>
      </c>
      <c r="D103" s="41"/>
      <c r="E103" s="16"/>
      <c r="F103" s="16"/>
      <c r="G103" s="5"/>
      <c r="H103" s="5"/>
    </row>
    <row r="104" spans="1:9" s="6" customFormat="1" ht="54.75" hidden="1" customHeight="1" x14ac:dyDescent="0.3">
      <c r="A104" s="39">
        <v>41033700</v>
      </c>
      <c r="B104" s="40" t="s">
        <v>63</v>
      </c>
      <c r="C104" s="16">
        <f t="shared" si="3"/>
        <v>0</v>
      </c>
      <c r="D104" s="16"/>
      <c r="E104" s="16"/>
      <c r="F104" s="16"/>
      <c r="G104" s="5"/>
      <c r="H104" s="5"/>
    </row>
    <row r="105" spans="1:9" s="6" customFormat="1" ht="18" hidden="1" x14ac:dyDescent="0.3">
      <c r="A105" s="39">
        <v>41033900</v>
      </c>
      <c r="B105" s="24" t="s">
        <v>54</v>
      </c>
      <c r="C105" s="16">
        <f t="shared" si="3"/>
        <v>0</v>
      </c>
      <c r="D105" s="41"/>
      <c r="E105" s="41"/>
      <c r="F105" s="21"/>
      <c r="G105" s="5"/>
      <c r="H105" s="5"/>
    </row>
    <row r="106" spans="1:9" s="6" customFormat="1" ht="18" hidden="1" x14ac:dyDescent="0.3">
      <c r="A106" s="39">
        <v>41034200</v>
      </c>
      <c r="B106" s="24" t="s">
        <v>55</v>
      </c>
      <c r="C106" s="16">
        <f t="shared" si="3"/>
        <v>0</v>
      </c>
      <c r="D106" s="41"/>
      <c r="E106" s="41"/>
      <c r="F106" s="21"/>
      <c r="G106" s="5"/>
      <c r="H106" s="5"/>
    </row>
    <row r="107" spans="1:9" s="6" customFormat="1" ht="97.5" hidden="1" customHeight="1" x14ac:dyDescent="0.3">
      <c r="A107" s="39">
        <v>41034400</v>
      </c>
      <c r="B107" s="24" t="s">
        <v>136</v>
      </c>
      <c r="C107" s="16">
        <f t="shared" si="3"/>
        <v>0</v>
      </c>
      <c r="D107" s="41"/>
      <c r="E107" s="41"/>
      <c r="F107" s="21"/>
      <c r="G107" s="5"/>
      <c r="H107" s="5"/>
      <c r="I107" s="54"/>
    </row>
    <row r="108" spans="1:9" s="6" customFormat="1" ht="62" hidden="1" x14ac:dyDescent="0.3">
      <c r="A108" s="39">
        <v>41034900</v>
      </c>
      <c r="B108" s="24" t="s">
        <v>57</v>
      </c>
      <c r="C108" s="16">
        <f t="shared" si="3"/>
        <v>0</v>
      </c>
      <c r="D108" s="41"/>
      <c r="E108" s="41"/>
      <c r="F108" s="31"/>
      <c r="G108" s="5"/>
      <c r="H108" s="5"/>
    </row>
    <row r="109" spans="1:9" s="6" customFormat="1" ht="109.5" hidden="1" customHeight="1" x14ac:dyDescent="0.3">
      <c r="A109" s="39">
        <v>41035800</v>
      </c>
      <c r="B109" s="40" t="s">
        <v>86</v>
      </c>
      <c r="C109" s="16">
        <f t="shared" si="3"/>
        <v>0</v>
      </c>
      <c r="D109" s="41"/>
      <c r="E109" s="41"/>
      <c r="F109" s="16"/>
      <c r="G109" s="5"/>
      <c r="H109" s="5"/>
    </row>
    <row r="110" spans="1:9" s="6" customFormat="1" ht="60.75" customHeight="1" x14ac:dyDescent="0.3">
      <c r="A110" s="374">
        <v>41035400</v>
      </c>
      <c r="B110" s="375" t="s">
        <v>71</v>
      </c>
      <c r="C110" s="373">
        <f t="shared" si="3"/>
        <v>9962500</v>
      </c>
      <c r="D110" s="376">
        <v>9962500</v>
      </c>
      <c r="E110" s="376"/>
      <c r="F110" s="373"/>
      <c r="G110" s="5"/>
      <c r="H110" s="5"/>
    </row>
    <row r="111" spans="1:9" s="6" customFormat="1" ht="60.75" hidden="1" customHeight="1" x14ac:dyDescent="0.3">
      <c r="A111" s="39">
        <v>41035600</v>
      </c>
      <c r="B111" s="40" t="s">
        <v>137</v>
      </c>
      <c r="C111" s="16">
        <f t="shared" si="3"/>
        <v>0</v>
      </c>
      <c r="D111" s="41"/>
      <c r="E111" s="41"/>
      <c r="F111" s="16"/>
      <c r="G111" s="5"/>
      <c r="H111" s="5"/>
    </row>
    <row r="112" spans="1:9" s="6" customFormat="1" ht="60.75" hidden="1" customHeight="1" x14ac:dyDescent="0.3">
      <c r="A112" s="39">
        <v>41037000</v>
      </c>
      <c r="B112" s="40" t="s">
        <v>129</v>
      </c>
      <c r="C112" s="16">
        <f t="shared" si="3"/>
        <v>0</v>
      </c>
      <c r="D112" s="41"/>
      <c r="E112" s="41"/>
      <c r="F112" s="16"/>
      <c r="G112" s="5"/>
      <c r="H112" s="5"/>
    </row>
    <row r="113" spans="1:11" s="6" customFormat="1" ht="66" hidden="1" customHeight="1" x14ac:dyDescent="0.3">
      <c r="A113" s="39">
        <v>41037300</v>
      </c>
      <c r="B113" s="40" t="s">
        <v>79</v>
      </c>
      <c r="C113" s="16">
        <f t="shared" si="3"/>
        <v>0</v>
      </c>
      <c r="D113" s="41"/>
      <c r="E113" s="41"/>
      <c r="F113" s="16"/>
      <c r="G113" s="5"/>
      <c r="H113" s="5"/>
    </row>
    <row r="114" spans="1:11" s="6" customFormat="1" ht="31" hidden="1" x14ac:dyDescent="0.3">
      <c r="A114" s="39">
        <v>41033500</v>
      </c>
      <c r="B114" s="24" t="s">
        <v>56</v>
      </c>
      <c r="C114" s="16">
        <f t="shared" si="3"/>
        <v>0</v>
      </c>
      <c r="D114" s="31"/>
      <c r="E114" s="21"/>
      <c r="F114" s="21"/>
      <c r="G114" s="5"/>
      <c r="H114" s="5"/>
    </row>
    <row r="115" spans="1:11" hidden="1" x14ac:dyDescent="0.35">
      <c r="C115" s="55"/>
      <c r="D115" s="55"/>
      <c r="E115" s="55"/>
      <c r="F115" s="55"/>
      <c r="I115" s="6"/>
      <c r="J115" s="6"/>
      <c r="K115" s="6"/>
    </row>
    <row r="116" spans="1:11" s="6" customFormat="1" ht="46.5" hidden="1" x14ac:dyDescent="0.3">
      <c r="A116" s="39">
        <v>41030000</v>
      </c>
      <c r="B116" s="40" t="s">
        <v>60</v>
      </c>
      <c r="C116" s="16">
        <f t="shared" ref="C116:C122" si="4">D116+E116</f>
        <v>0</v>
      </c>
      <c r="D116" s="41"/>
      <c r="E116" s="41"/>
      <c r="F116" s="16"/>
      <c r="G116" s="5"/>
      <c r="H116" s="5"/>
    </row>
    <row r="117" spans="1:11" s="6" customFormat="1" ht="62" hidden="1" x14ac:dyDescent="0.3">
      <c r="A117" s="39">
        <v>41030000</v>
      </c>
      <c r="B117" s="40" t="s">
        <v>61</v>
      </c>
      <c r="C117" s="16">
        <f t="shared" si="4"/>
        <v>0</v>
      </c>
      <c r="D117" s="41"/>
      <c r="E117" s="41"/>
      <c r="F117" s="16"/>
      <c r="G117" s="5"/>
      <c r="H117" s="5"/>
    </row>
    <row r="118" spans="1:11" s="6" customFormat="1" ht="46.5" hidden="1" x14ac:dyDescent="0.3">
      <c r="A118" s="39">
        <v>41033700</v>
      </c>
      <c r="B118" s="40" t="s">
        <v>63</v>
      </c>
      <c r="C118" s="16">
        <f t="shared" si="4"/>
        <v>0</v>
      </c>
      <c r="D118" s="41"/>
      <c r="E118" s="41"/>
      <c r="F118" s="16"/>
      <c r="G118" s="5"/>
      <c r="H118" s="5"/>
    </row>
    <row r="119" spans="1:11" s="6" customFormat="1" ht="93" hidden="1" x14ac:dyDescent="0.3">
      <c r="A119" s="39">
        <v>41034300</v>
      </c>
      <c r="B119" s="40" t="s">
        <v>64</v>
      </c>
      <c r="C119" s="16">
        <f t="shared" si="4"/>
        <v>0</v>
      </c>
      <c r="D119" s="41"/>
      <c r="E119" s="41"/>
      <c r="F119" s="16"/>
      <c r="G119" s="5"/>
      <c r="H119" s="5"/>
    </row>
    <row r="120" spans="1:11" s="6" customFormat="1" ht="46.5" hidden="1" x14ac:dyDescent="0.3">
      <c r="A120" s="39">
        <v>41034400</v>
      </c>
      <c r="B120" s="40" t="s">
        <v>65</v>
      </c>
      <c r="C120" s="16">
        <f t="shared" si="4"/>
        <v>0</v>
      </c>
      <c r="D120" s="41"/>
      <c r="E120" s="41"/>
      <c r="F120" s="16"/>
      <c r="G120" s="5"/>
      <c r="H120" s="5"/>
    </row>
    <row r="121" spans="1:11" s="6" customFormat="1" ht="31" hidden="1" x14ac:dyDescent="0.3">
      <c r="A121" s="39">
        <v>41034800</v>
      </c>
      <c r="B121" s="40" t="s">
        <v>66</v>
      </c>
      <c r="C121" s="16">
        <f t="shared" si="4"/>
        <v>0</v>
      </c>
      <c r="D121" s="41"/>
      <c r="E121" s="41"/>
      <c r="F121" s="16"/>
      <c r="G121" s="5"/>
      <c r="H121" s="5"/>
    </row>
    <row r="122" spans="1:11" s="6" customFormat="1" ht="31" hidden="1" x14ac:dyDescent="0.3">
      <c r="A122" s="39" t="s">
        <v>67</v>
      </c>
      <c r="B122" s="40" t="s">
        <v>68</v>
      </c>
      <c r="C122" s="16">
        <f t="shared" si="4"/>
        <v>0</v>
      </c>
      <c r="D122" s="41"/>
      <c r="E122" s="41"/>
      <c r="F122" s="16"/>
      <c r="G122" s="5"/>
      <c r="H122" s="5"/>
    </row>
    <row r="123" spans="1:11" hidden="1" x14ac:dyDescent="0.35">
      <c r="C123" s="55"/>
      <c r="D123" s="55"/>
      <c r="E123" s="55"/>
      <c r="F123" s="55"/>
      <c r="I123" s="6"/>
      <c r="J123" s="6"/>
      <c r="K123" s="6"/>
    </row>
    <row r="124" spans="1:11" s="6" customFormat="1" ht="46.5" hidden="1" x14ac:dyDescent="0.3">
      <c r="A124" s="39">
        <v>41036300</v>
      </c>
      <c r="B124" s="40" t="s">
        <v>69</v>
      </c>
      <c r="C124" s="16">
        <f t="shared" ref="C124:C131" si="5">D124+E124</f>
        <v>0</v>
      </c>
      <c r="D124" s="41"/>
      <c r="E124" s="41"/>
      <c r="F124" s="16"/>
      <c r="G124" s="5"/>
      <c r="H124" s="5"/>
    </row>
    <row r="125" spans="1:11" s="6" customFormat="1" ht="31" hidden="1" x14ac:dyDescent="0.3">
      <c r="A125" s="39">
        <v>41030000</v>
      </c>
      <c r="B125" s="40" t="s">
        <v>70</v>
      </c>
      <c r="C125" s="16">
        <f t="shared" si="5"/>
        <v>0</v>
      </c>
      <c r="D125" s="41"/>
      <c r="E125" s="41"/>
      <c r="F125" s="16"/>
      <c r="G125" s="5"/>
      <c r="H125" s="5"/>
    </row>
    <row r="126" spans="1:11" s="6" customFormat="1" ht="32.25" hidden="1" customHeight="1" x14ac:dyDescent="0.3">
      <c r="A126" s="313">
        <v>41050000</v>
      </c>
      <c r="B126" s="278" t="s">
        <v>96</v>
      </c>
      <c r="C126" s="101">
        <f t="shared" si="5"/>
        <v>0</v>
      </c>
      <c r="D126" s="260">
        <f>D128</f>
        <v>0</v>
      </c>
      <c r="E126" s="260">
        <f>E128+E127</f>
        <v>0</v>
      </c>
      <c r="F126" s="260">
        <f>F128+F127</f>
        <v>0</v>
      </c>
      <c r="G126" s="5"/>
      <c r="H126" s="5"/>
    </row>
    <row r="127" spans="1:11" s="6" customFormat="1" ht="32.25" hidden="1" customHeight="1" x14ac:dyDescent="0.3">
      <c r="A127" s="103">
        <v>41051000</v>
      </c>
      <c r="B127" s="99" t="s">
        <v>120</v>
      </c>
      <c r="C127" s="101">
        <f t="shared" si="5"/>
        <v>0</v>
      </c>
      <c r="D127" s="260"/>
      <c r="E127" s="260"/>
      <c r="F127" s="101"/>
      <c r="G127" s="5"/>
      <c r="H127" s="5"/>
    </row>
    <row r="128" spans="1:11" s="6" customFormat="1" ht="26.25" hidden="1" customHeight="1" x14ac:dyDescent="0.3">
      <c r="A128" s="103">
        <v>41053900</v>
      </c>
      <c r="B128" s="99" t="s">
        <v>97</v>
      </c>
      <c r="C128" s="101">
        <f t="shared" si="5"/>
        <v>0</v>
      </c>
      <c r="D128" s="260"/>
      <c r="E128" s="260"/>
      <c r="F128" s="260"/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31" hidden="1" x14ac:dyDescent="0.3">
      <c r="A130" s="39">
        <v>41030000</v>
      </c>
      <c r="B130" s="40" t="s">
        <v>72</v>
      </c>
      <c r="C130" s="16">
        <f t="shared" si="5"/>
        <v>0</v>
      </c>
      <c r="D130" s="41"/>
      <c r="E130" s="41"/>
      <c r="F130" s="16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hidden="1" x14ac:dyDescent="0.3">
      <c r="A132" s="51" t="s">
        <v>74</v>
      </c>
      <c r="B132" s="53" t="s">
        <v>75</v>
      </c>
      <c r="C132" s="16"/>
      <c r="D132" s="41"/>
      <c r="E132" s="21">
        <f>E133</f>
        <v>0</v>
      </c>
      <c r="F132" s="16"/>
      <c r="G132" s="5"/>
      <c r="H132" s="5"/>
    </row>
    <row r="133" spans="1:16" s="6" customFormat="1" ht="21" hidden="1" customHeight="1" x14ac:dyDescent="0.3">
      <c r="A133" s="39">
        <v>42020000</v>
      </c>
      <c r="B133" s="40" t="s">
        <v>76</v>
      </c>
      <c r="C133" s="16"/>
      <c r="D133" s="41"/>
      <c r="E133" s="41"/>
      <c r="F133" s="16"/>
      <c r="G133" s="5"/>
      <c r="H133" s="5"/>
    </row>
    <row r="134" spans="1:16" s="6" customFormat="1" ht="21" hidden="1" customHeight="1" x14ac:dyDescent="0.3">
      <c r="A134" s="39"/>
      <c r="B134" s="40"/>
      <c r="C134" s="16"/>
      <c r="D134" s="41"/>
      <c r="E134" s="41"/>
      <c r="F134" s="16"/>
      <c r="G134" s="5"/>
      <c r="H134" s="5"/>
    </row>
    <row r="135" spans="1:16" s="6" customFormat="1" ht="21" customHeight="1" x14ac:dyDescent="0.3">
      <c r="A135" s="124"/>
      <c r="B135" s="125" t="s">
        <v>77</v>
      </c>
      <c r="C135" s="126">
        <f>C88+C89</f>
        <v>13780680</v>
      </c>
      <c r="D135" s="126">
        <f>D88+D89</f>
        <v>13780680</v>
      </c>
      <c r="E135" s="126">
        <f>E88+E89</f>
        <v>0</v>
      </c>
      <c r="F135" s="126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155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A4:F4"/>
    <mergeCell ref="A5:F5"/>
    <mergeCell ref="C1:F1"/>
    <mergeCell ref="K1:M1"/>
    <mergeCell ref="C2:F2"/>
    <mergeCell ref="K2:M2"/>
    <mergeCell ref="C3:F3"/>
    <mergeCell ref="K3:M3"/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</mergeCells>
  <phoneticPr fontId="37" type="noConversion"/>
  <printOptions horizontalCentered="1"/>
  <pageMargins left="0.74803149606299213" right="0.47244094488188981" top="1.1811023622047245" bottom="0.35433070866141736" header="0.23622047244094491" footer="0.15748031496062992"/>
  <pageSetup paperSize="9" scale="65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39997558519241921"/>
    <pageSetUpPr fitToPage="1"/>
  </sheetPr>
  <dimension ref="A1:P149"/>
  <sheetViews>
    <sheetView showGridLines="0" view="pageBreakPreview" zoomScale="65" zoomScaleNormal="65" zoomScaleSheetLayoutView="65" workbookViewId="0">
      <pane xSplit="2" ySplit="12" topLeftCell="C96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62.25" customHeight="1" x14ac:dyDescent="0.4">
      <c r="A2" s="4"/>
      <c r="B2" s="4"/>
      <c r="C2" s="456" t="s">
        <v>171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172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hidden="1" customHeight="1" x14ac:dyDescent="0.3">
      <c r="A14" s="13">
        <v>10000000</v>
      </c>
      <c r="B14" s="14" t="s">
        <v>3</v>
      </c>
      <c r="C14" s="15">
        <f>C15+C31+C41</f>
        <v>0</v>
      </c>
      <c r="D14" s="16">
        <f>D15+D31+D41</f>
        <v>0</v>
      </c>
      <c r="E14" s="16">
        <f>E15+E31+E41</f>
        <v>0</v>
      </c>
      <c r="F14" s="16">
        <f>F15+F31+F41</f>
        <v>0</v>
      </c>
      <c r="G14" s="17"/>
      <c r="H14" s="18"/>
    </row>
    <row r="15" spans="1:13" s="19" customFormat="1" ht="31.5" hidden="1" customHeight="1" x14ac:dyDescent="0.3">
      <c r="A15" s="13" t="s">
        <v>106</v>
      </c>
      <c r="B15" s="20" t="s">
        <v>107</v>
      </c>
      <c r="C15" s="21">
        <f>C16+C23</f>
        <v>0</v>
      </c>
      <c r="D15" s="21">
        <f>D16+D23</f>
        <v>0</v>
      </c>
      <c r="E15" s="21"/>
      <c r="F15" s="22"/>
      <c r="G15" s="17"/>
      <c r="H15" s="17"/>
    </row>
    <row r="16" spans="1:13" ht="18" hidden="1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0.7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161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46.5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162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0</v>
      </c>
      <c r="D88" s="16">
        <f>D14+D46+D85</f>
        <v>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230656479</v>
      </c>
      <c r="D89" s="98">
        <f>D90</f>
        <v>230656479</v>
      </c>
      <c r="E89" s="98">
        <f>E90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230656479</v>
      </c>
      <c r="D90" s="98">
        <f>D96+D91+D126</f>
        <v>230656479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customHeight="1" x14ac:dyDescent="0.3">
      <c r="A91" s="311">
        <v>41020000</v>
      </c>
      <c r="B91" s="295" t="s">
        <v>93</v>
      </c>
      <c r="C91" s="96">
        <f t="shared" si="3"/>
        <v>2454129</v>
      </c>
      <c r="D91" s="123">
        <f>D92+D94+D95+D93</f>
        <v>2454129</v>
      </c>
      <c r="E91" s="123"/>
      <c r="F91" s="123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83.25" customHeight="1" x14ac:dyDescent="0.3">
      <c r="A93" s="296">
        <v>41021300</v>
      </c>
      <c r="B93" s="297" t="s">
        <v>199</v>
      </c>
      <c r="C93" s="298">
        <f t="shared" si="3"/>
        <v>2454129</v>
      </c>
      <c r="D93" s="299">
        <v>2454129</v>
      </c>
      <c r="E93" s="299"/>
      <c r="F93" s="298"/>
      <c r="G93" s="5"/>
      <c r="H93" s="5"/>
    </row>
    <row r="94" spans="1:8" s="6" customFormat="1" ht="46.5" hidden="1" x14ac:dyDescent="0.3">
      <c r="A94" s="39">
        <v>41020200</v>
      </c>
      <c r="B94" s="40" t="s">
        <v>78</v>
      </c>
      <c r="C94" s="16">
        <f t="shared" si="3"/>
        <v>0</v>
      </c>
      <c r="D94" s="41"/>
      <c r="E94" s="41"/>
      <c r="F94" s="16"/>
      <c r="G94" s="5"/>
      <c r="H94" s="5"/>
    </row>
    <row r="95" spans="1:8" s="6" customFormat="1" ht="31" hidden="1" x14ac:dyDescent="0.3">
      <c r="A95" s="39">
        <v>41020600</v>
      </c>
      <c r="B95" s="40" t="s">
        <v>53</v>
      </c>
      <c r="C95" s="16">
        <f t="shared" si="3"/>
        <v>0</v>
      </c>
      <c r="D95" s="41"/>
      <c r="E95" s="41"/>
      <c r="F95" s="16"/>
      <c r="G95" s="5"/>
      <c r="H95" s="5"/>
    </row>
    <row r="96" spans="1:8" s="6" customFormat="1" ht="17.5" x14ac:dyDescent="0.3">
      <c r="A96" s="311">
        <v>41030000</v>
      </c>
      <c r="B96" s="295" t="s">
        <v>94</v>
      </c>
      <c r="C96" s="96">
        <f t="shared" si="3"/>
        <v>228202350</v>
      </c>
      <c r="D96" s="123">
        <f>D97+D98+D100+D101+D103+D104+D105+D106+D107+D109+D113+D110+D129+D102+D112+D111+D117+D118+D119</f>
        <v>228202350</v>
      </c>
      <c r="E96" s="123">
        <f t="shared" ref="E96:F96" si="4">E97+E98+E100+E101+E103+E104+E105+E106+E107+E109+E113+E110+E129+E102+E112+E111+E117+E118+E119</f>
        <v>0</v>
      </c>
      <c r="F96" s="123">
        <f t="shared" si="4"/>
        <v>0</v>
      </c>
      <c r="G96" s="5"/>
      <c r="H96" s="5"/>
    </row>
    <row r="97" spans="1:9" s="6" customFormat="1" ht="132" hidden="1" customHeight="1" x14ac:dyDescent="0.3">
      <c r="A97" s="103">
        <v>41030600</v>
      </c>
      <c r="B97" s="99" t="s">
        <v>164</v>
      </c>
      <c r="C97" s="101">
        <f t="shared" si="3"/>
        <v>0</v>
      </c>
      <c r="D97" s="101"/>
      <c r="E97" s="101"/>
      <c r="F97" s="101"/>
      <c r="G97" s="5"/>
    </row>
    <row r="98" spans="1:9" s="6" customFormat="1" ht="144.75" hidden="1" customHeight="1" x14ac:dyDescent="0.3">
      <c r="A98" s="103">
        <v>41030800</v>
      </c>
      <c r="B98" s="281" t="s">
        <v>165</v>
      </c>
      <c r="C98" s="101">
        <f t="shared" si="3"/>
        <v>0</v>
      </c>
      <c r="D98" s="101"/>
      <c r="E98" s="101"/>
      <c r="F98" s="101"/>
      <c r="G98" s="5"/>
      <c r="H98" s="5"/>
    </row>
    <row r="99" spans="1:9" s="6" customFormat="1" ht="72" hidden="1" customHeight="1" x14ac:dyDescent="0.3">
      <c r="A99" s="103">
        <v>41030900</v>
      </c>
      <c r="B99" s="99" t="s">
        <v>166</v>
      </c>
      <c r="C99" s="101">
        <f t="shared" si="3"/>
        <v>0</v>
      </c>
      <c r="D99" s="101"/>
      <c r="E99" s="101"/>
      <c r="F99" s="101"/>
      <c r="G99" s="5"/>
      <c r="H99" s="5"/>
    </row>
    <row r="100" spans="1:9" s="6" customFormat="1" ht="46.5" hidden="1" x14ac:dyDescent="0.3">
      <c r="A100" s="103">
        <v>41031000</v>
      </c>
      <c r="B100" s="99" t="s">
        <v>59</v>
      </c>
      <c r="C100" s="101">
        <f t="shared" si="3"/>
        <v>0</v>
      </c>
      <c r="D100" s="101"/>
      <c r="E100" s="101"/>
      <c r="F100" s="101"/>
      <c r="G100" s="5"/>
      <c r="H100" s="5"/>
    </row>
    <row r="101" spans="1:9" s="6" customFormat="1" ht="54.75" hidden="1" customHeight="1" x14ac:dyDescent="0.3">
      <c r="A101" s="103">
        <v>41032600</v>
      </c>
      <c r="B101" s="99" t="s">
        <v>62</v>
      </c>
      <c r="C101" s="101">
        <f t="shared" si="3"/>
        <v>0</v>
      </c>
      <c r="D101" s="101"/>
      <c r="E101" s="101"/>
      <c r="F101" s="101"/>
      <c r="G101" s="5"/>
      <c r="H101" s="5"/>
    </row>
    <row r="102" spans="1:9" s="6" customFormat="1" ht="54.75" hidden="1" customHeight="1" x14ac:dyDescent="0.3">
      <c r="A102" s="103">
        <v>41033000</v>
      </c>
      <c r="B102" s="99" t="s">
        <v>104</v>
      </c>
      <c r="C102" s="101">
        <f t="shared" si="3"/>
        <v>0</v>
      </c>
      <c r="D102" s="260"/>
      <c r="E102" s="101"/>
      <c r="F102" s="101"/>
      <c r="G102" s="5"/>
      <c r="H102" s="5"/>
    </row>
    <row r="103" spans="1:9" s="6" customFormat="1" ht="54.75" hidden="1" customHeight="1" x14ac:dyDescent="0.3">
      <c r="A103" s="103">
        <v>41031200</v>
      </c>
      <c r="B103" s="99" t="s">
        <v>159</v>
      </c>
      <c r="C103" s="101">
        <f t="shared" si="3"/>
        <v>0</v>
      </c>
      <c r="D103" s="260"/>
      <c r="E103" s="101"/>
      <c r="F103" s="101"/>
      <c r="G103" s="5"/>
      <c r="H103" s="5"/>
    </row>
    <row r="104" spans="1:9" s="6" customFormat="1" ht="40.5" hidden="1" customHeight="1" x14ac:dyDescent="0.3">
      <c r="A104" s="258">
        <v>41032800</v>
      </c>
      <c r="B104" s="99" t="s">
        <v>188</v>
      </c>
      <c r="C104" s="260">
        <f t="shared" si="3"/>
        <v>0</v>
      </c>
      <c r="D104" s="260"/>
      <c r="E104" s="101"/>
      <c r="F104" s="101"/>
      <c r="G104" s="5"/>
      <c r="H104" s="5"/>
    </row>
    <row r="105" spans="1:9" s="6" customFormat="1" ht="18" hidden="1" x14ac:dyDescent="0.3">
      <c r="A105" s="103">
        <v>41033900</v>
      </c>
      <c r="B105" s="281" t="s">
        <v>54</v>
      </c>
      <c r="C105" s="101">
        <f t="shared" si="3"/>
        <v>0</v>
      </c>
      <c r="D105" s="260"/>
      <c r="E105" s="260"/>
      <c r="F105" s="102"/>
      <c r="G105" s="5"/>
      <c r="H105" s="5"/>
    </row>
    <row r="106" spans="1:9" s="6" customFormat="1" ht="18" hidden="1" x14ac:dyDescent="0.3">
      <c r="A106" s="103">
        <v>41034200</v>
      </c>
      <c r="B106" s="281" t="s">
        <v>55</v>
      </c>
      <c r="C106" s="101">
        <f t="shared" si="3"/>
        <v>0</v>
      </c>
      <c r="D106" s="260"/>
      <c r="E106" s="260"/>
      <c r="F106" s="102"/>
      <c r="G106" s="5"/>
      <c r="H106" s="5"/>
    </row>
    <row r="107" spans="1:9" s="6" customFormat="1" ht="97.5" hidden="1" customHeight="1" x14ac:dyDescent="0.3">
      <c r="A107" s="103">
        <v>41034400</v>
      </c>
      <c r="B107" s="281" t="s">
        <v>167</v>
      </c>
      <c r="C107" s="101">
        <f t="shared" si="3"/>
        <v>0</v>
      </c>
      <c r="D107" s="260"/>
      <c r="E107" s="260"/>
      <c r="F107" s="102"/>
      <c r="G107" s="5"/>
      <c r="H107" s="5"/>
      <c r="I107" s="54"/>
    </row>
    <row r="108" spans="1:9" s="6" customFormat="1" ht="62" hidden="1" x14ac:dyDescent="0.3">
      <c r="A108" s="103">
        <v>41034900</v>
      </c>
      <c r="B108" s="281" t="s">
        <v>57</v>
      </c>
      <c r="C108" s="101">
        <f t="shared" si="3"/>
        <v>0</v>
      </c>
      <c r="D108" s="260"/>
      <c r="E108" s="260"/>
      <c r="F108" s="289"/>
      <c r="G108" s="5"/>
      <c r="H108" s="5"/>
    </row>
    <row r="109" spans="1:9" s="6" customFormat="1" ht="109.5" hidden="1" customHeight="1" x14ac:dyDescent="0.3">
      <c r="A109" s="103">
        <v>41035800</v>
      </c>
      <c r="B109" s="99" t="s">
        <v>168</v>
      </c>
      <c r="C109" s="101">
        <f t="shared" si="3"/>
        <v>0</v>
      </c>
      <c r="D109" s="260"/>
      <c r="E109" s="260"/>
      <c r="F109" s="101"/>
      <c r="G109" s="5"/>
      <c r="H109" s="5"/>
    </row>
    <row r="110" spans="1:9" s="6" customFormat="1" ht="60.75" hidden="1" customHeight="1" x14ac:dyDescent="0.3">
      <c r="A110" s="103">
        <v>41035400</v>
      </c>
      <c r="B110" s="99" t="s">
        <v>71</v>
      </c>
      <c r="C110" s="101">
        <f t="shared" si="3"/>
        <v>0</v>
      </c>
      <c r="D110" s="260"/>
      <c r="E110" s="260"/>
      <c r="F110" s="101"/>
      <c r="G110" s="5"/>
      <c r="H110" s="5"/>
    </row>
    <row r="111" spans="1:9" s="6" customFormat="1" ht="60.75" hidden="1" customHeight="1" x14ac:dyDescent="0.3">
      <c r="A111" s="103">
        <v>41035600</v>
      </c>
      <c r="B111" s="99" t="s">
        <v>137</v>
      </c>
      <c r="C111" s="101">
        <f t="shared" si="3"/>
        <v>0</v>
      </c>
      <c r="D111" s="260"/>
      <c r="E111" s="260"/>
      <c r="F111" s="101"/>
      <c r="G111" s="5"/>
      <c r="H111" s="5"/>
    </row>
    <row r="112" spans="1:9" s="6" customFormat="1" ht="60.75" hidden="1" customHeight="1" x14ac:dyDescent="0.3">
      <c r="A112" s="103">
        <v>41037000</v>
      </c>
      <c r="B112" s="99" t="s">
        <v>129</v>
      </c>
      <c r="C112" s="101">
        <f t="shared" si="3"/>
        <v>0</v>
      </c>
      <c r="D112" s="260"/>
      <c r="E112" s="260"/>
      <c r="F112" s="101"/>
      <c r="G112" s="5"/>
      <c r="H112" s="5"/>
    </row>
    <row r="113" spans="1:11" s="6" customFormat="1" ht="66" hidden="1" customHeight="1" x14ac:dyDescent="0.3">
      <c r="A113" s="103">
        <v>41037300</v>
      </c>
      <c r="B113" s="99" t="s">
        <v>79</v>
      </c>
      <c r="C113" s="101">
        <f t="shared" si="3"/>
        <v>0</v>
      </c>
      <c r="D113" s="260"/>
      <c r="E113" s="260"/>
      <c r="F113" s="101"/>
      <c r="G113" s="5"/>
      <c r="H113" s="5"/>
    </row>
    <row r="114" spans="1:11" s="6" customFormat="1" ht="18" hidden="1" x14ac:dyDescent="0.3">
      <c r="A114" s="103">
        <v>41033500</v>
      </c>
      <c r="B114" s="281" t="s">
        <v>56</v>
      </c>
      <c r="C114" s="101">
        <f t="shared" si="3"/>
        <v>0</v>
      </c>
      <c r="D114" s="289"/>
      <c r="E114" s="102"/>
      <c r="F114" s="102"/>
      <c r="G114" s="5"/>
      <c r="H114" s="5"/>
    </row>
    <row r="115" spans="1:11" hidden="1" x14ac:dyDescent="0.35">
      <c r="A115" s="273"/>
      <c r="B115" s="273"/>
      <c r="C115" s="312"/>
      <c r="D115" s="312"/>
      <c r="E115" s="312"/>
      <c r="F115" s="312"/>
      <c r="I115" s="6"/>
      <c r="J115" s="6"/>
      <c r="K115" s="6"/>
    </row>
    <row r="116" spans="1:11" s="6" customFormat="1" ht="46.5" hidden="1" x14ac:dyDescent="0.3">
      <c r="A116" s="103">
        <v>41030000</v>
      </c>
      <c r="B116" s="99" t="s">
        <v>60</v>
      </c>
      <c r="C116" s="101">
        <f t="shared" ref="C116:C122" si="5">D116+E116</f>
        <v>0</v>
      </c>
      <c r="D116" s="260"/>
      <c r="E116" s="260"/>
      <c r="F116" s="101"/>
      <c r="G116" s="5"/>
      <c r="H116" s="5"/>
    </row>
    <row r="117" spans="1:11" s="6" customFormat="1" ht="139.5" x14ac:dyDescent="0.3">
      <c r="A117" s="369">
        <v>41036400</v>
      </c>
      <c r="B117" s="297" t="s">
        <v>191</v>
      </c>
      <c r="C117" s="298">
        <f t="shared" si="5"/>
        <v>13317005</v>
      </c>
      <c r="D117" s="299">
        <v>13317005</v>
      </c>
      <c r="E117" s="299"/>
      <c r="F117" s="298"/>
      <c r="G117" s="5"/>
      <c r="H117" s="5"/>
    </row>
    <row r="118" spans="1:11" s="6" customFormat="1" ht="201.5" x14ac:dyDescent="0.3">
      <c r="A118" s="369">
        <v>41030500</v>
      </c>
      <c r="B118" s="297" t="s">
        <v>190</v>
      </c>
      <c r="C118" s="298">
        <f t="shared" si="5"/>
        <v>38096772</v>
      </c>
      <c r="D118" s="299">
        <v>38096772</v>
      </c>
      <c r="E118" s="299"/>
      <c r="F118" s="298"/>
      <c r="G118" s="5"/>
      <c r="H118" s="5"/>
    </row>
    <row r="119" spans="1:11" s="6" customFormat="1" ht="201.5" x14ac:dyDescent="0.3">
      <c r="A119" s="369">
        <v>41036100</v>
      </c>
      <c r="B119" s="297" t="s">
        <v>189</v>
      </c>
      <c r="C119" s="298">
        <f t="shared" si="5"/>
        <v>176788573</v>
      </c>
      <c r="D119" s="299">
        <v>176788573</v>
      </c>
      <c r="E119" s="299"/>
      <c r="F119" s="298"/>
      <c r="G119" s="5"/>
      <c r="H119" s="5"/>
    </row>
    <row r="120" spans="1:11" s="6" customFormat="1" ht="46.5" hidden="1" x14ac:dyDescent="0.3">
      <c r="A120" s="103">
        <v>41034400</v>
      </c>
      <c r="B120" s="99" t="s">
        <v>65</v>
      </c>
      <c r="C120" s="101">
        <f t="shared" si="5"/>
        <v>0</v>
      </c>
      <c r="D120" s="260"/>
      <c r="E120" s="260"/>
      <c r="F120" s="101"/>
      <c r="G120" s="5"/>
      <c r="H120" s="5"/>
    </row>
    <row r="121" spans="1:11" s="6" customFormat="1" ht="31" hidden="1" x14ac:dyDescent="0.3">
      <c r="A121" s="103">
        <v>41034800</v>
      </c>
      <c r="B121" s="99" t="s">
        <v>66</v>
      </c>
      <c r="C121" s="101">
        <f t="shared" si="5"/>
        <v>0</v>
      </c>
      <c r="D121" s="260"/>
      <c r="E121" s="260"/>
      <c r="F121" s="101"/>
      <c r="G121" s="5"/>
      <c r="H121" s="5"/>
    </row>
    <row r="122" spans="1:11" s="6" customFormat="1" ht="31" hidden="1" x14ac:dyDescent="0.3">
      <c r="A122" s="103" t="s">
        <v>67</v>
      </c>
      <c r="B122" s="99" t="s">
        <v>68</v>
      </c>
      <c r="C122" s="101">
        <f t="shared" si="5"/>
        <v>0</v>
      </c>
      <c r="D122" s="260"/>
      <c r="E122" s="260"/>
      <c r="F122" s="101"/>
      <c r="G122" s="5"/>
      <c r="H122" s="5"/>
    </row>
    <row r="123" spans="1:11" hidden="1" x14ac:dyDescent="0.35">
      <c r="A123" s="273"/>
      <c r="B123" s="273"/>
      <c r="C123" s="312"/>
      <c r="D123" s="312"/>
      <c r="E123" s="312"/>
      <c r="F123" s="312"/>
      <c r="I123" s="6"/>
      <c r="J123" s="6"/>
      <c r="K123" s="6"/>
    </row>
    <row r="124" spans="1:11" s="6" customFormat="1" ht="46.5" hidden="1" x14ac:dyDescent="0.3">
      <c r="A124" s="103">
        <v>41036300</v>
      </c>
      <c r="B124" s="99" t="s">
        <v>69</v>
      </c>
      <c r="C124" s="101">
        <f t="shared" ref="C124:C131" si="6">D124+E124</f>
        <v>0</v>
      </c>
      <c r="D124" s="260"/>
      <c r="E124" s="260"/>
      <c r="F124" s="101"/>
      <c r="G124" s="5"/>
      <c r="H124" s="5"/>
    </row>
    <row r="125" spans="1:11" s="6" customFormat="1" ht="31" hidden="1" x14ac:dyDescent="0.3">
      <c r="A125" s="103">
        <v>41030000</v>
      </c>
      <c r="B125" s="99" t="s">
        <v>70</v>
      </c>
      <c r="C125" s="101">
        <f t="shared" si="6"/>
        <v>0</v>
      </c>
      <c r="D125" s="260"/>
      <c r="E125" s="260"/>
      <c r="F125" s="101"/>
      <c r="G125" s="5"/>
      <c r="H125" s="5"/>
    </row>
    <row r="126" spans="1:11" s="6" customFormat="1" ht="32.25" hidden="1" customHeight="1" x14ac:dyDescent="0.3">
      <c r="A126" s="313">
        <v>41050000</v>
      </c>
      <c r="B126" s="278" t="s">
        <v>96</v>
      </c>
      <c r="C126" s="101">
        <f t="shared" si="6"/>
        <v>0</v>
      </c>
      <c r="D126" s="260">
        <f>D128</f>
        <v>0</v>
      </c>
      <c r="E126" s="260">
        <f>E128+E127</f>
        <v>0</v>
      </c>
      <c r="F126" s="260">
        <f>F128+F127</f>
        <v>0</v>
      </c>
      <c r="G126" s="5"/>
      <c r="H126" s="5"/>
    </row>
    <row r="127" spans="1:11" s="6" customFormat="1" ht="32.25" hidden="1" customHeight="1" x14ac:dyDescent="0.3">
      <c r="A127" s="103">
        <v>41051000</v>
      </c>
      <c r="B127" s="99" t="s">
        <v>120</v>
      </c>
      <c r="C127" s="101">
        <f t="shared" si="6"/>
        <v>0</v>
      </c>
      <c r="D127" s="260"/>
      <c r="E127" s="260"/>
      <c r="F127" s="101"/>
      <c r="G127" s="5"/>
      <c r="H127" s="5"/>
    </row>
    <row r="128" spans="1:11" s="6" customFormat="1" ht="26.25" hidden="1" customHeight="1" x14ac:dyDescent="0.3">
      <c r="A128" s="103">
        <v>41053900</v>
      </c>
      <c r="B128" s="99" t="s">
        <v>97</v>
      </c>
      <c r="C128" s="260">
        <f t="shared" si="6"/>
        <v>0</v>
      </c>
      <c r="D128" s="260"/>
      <c r="E128" s="260"/>
      <c r="F128" s="260"/>
      <c r="G128" s="5"/>
      <c r="H128" s="57"/>
    </row>
    <row r="129" spans="1:16" s="6" customFormat="1" ht="31" hidden="1" x14ac:dyDescent="0.3">
      <c r="A129" s="103">
        <v>41033300</v>
      </c>
      <c r="B129" s="99" t="s">
        <v>84</v>
      </c>
      <c r="C129" s="101">
        <f t="shared" si="6"/>
        <v>0</v>
      </c>
      <c r="D129" s="259"/>
      <c r="E129" s="260"/>
      <c r="F129" s="101"/>
      <c r="G129" s="5"/>
      <c r="H129" s="5"/>
    </row>
    <row r="130" spans="1:16" s="6" customFormat="1" ht="31" hidden="1" x14ac:dyDescent="0.3">
      <c r="A130" s="103">
        <v>41030000</v>
      </c>
      <c r="B130" s="99" t="s">
        <v>72</v>
      </c>
      <c r="C130" s="101">
        <f t="shared" si="6"/>
        <v>0</v>
      </c>
      <c r="D130" s="260"/>
      <c r="E130" s="260"/>
      <c r="F130" s="101"/>
      <c r="G130" s="5"/>
      <c r="H130" s="5"/>
    </row>
    <row r="131" spans="1:16" s="6" customFormat="1" ht="31" hidden="1" x14ac:dyDescent="0.3">
      <c r="A131" s="103">
        <v>41030000</v>
      </c>
      <c r="B131" s="99" t="s">
        <v>73</v>
      </c>
      <c r="C131" s="101">
        <f t="shared" si="6"/>
        <v>0</v>
      </c>
      <c r="D131" s="260"/>
      <c r="E131" s="260"/>
      <c r="F131" s="101"/>
      <c r="G131" s="5"/>
      <c r="H131" s="5"/>
    </row>
    <row r="132" spans="1:16" s="6" customFormat="1" ht="18" x14ac:dyDescent="0.3">
      <c r="A132" s="311" t="s">
        <v>74</v>
      </c>
      <c r="B132" s="295" t="s">
        <v>75</v>
      </c>
      <c r="C132" s="96">
        <f>D132+E132</f>
        <v>507210</v>
      </c>
      <c r="D132" s="97"/>
      <c r="E132" s="123">
        <f>E134</f>
        <v>507210</v>
      </c>
      <c r="F132" s="96"/>
      <c r="G132" s="5"/>
      <c r="H132" s="5"/>
    </row>
    <row r="133" spans="1:16" s="6" customFormat="1" ht="21" hidden="1" customHeight="1" x14ac:dyDescent="0.3">
      <c r="A133" s="103">
        <v>42020000</v>
      </c>
      <c r="B133" s="99" t="s">
        <v>76</v>
      </c>
      <c r="C133" s="101"/>
      <c r="D133" s="260"/>
      <c r="E133" s="260"/>
      <c r="F133" s="101"/>
      <c r="G133" s="5"/>
      <c r="H133" s="5"/>
    </row>
    <row r="134" spans="1:16" s="6" customFormat="1" ht="39" customHeight="1" x14ac:dyDescent="0.3">
      <c r="A134" s="297">
        <v>42030300</v>
      </c>
      <c r="B134" s="297" t="s">
        <v>213</v>
      </c>
      <c r="C134" s="298">
        <f t="shared" ref="C134" si="7">D134+E134</f>
        <v>507210</v>
      </c>
      <c r="D134" s="299"/>
      <c r="E134" s="299">
        <v>507210</v>
      </c>
      <c r="F134" s="298"/>
      <c r="G134" s="5"/>
      <c r="H134" s="5"/>
    </row>
    <row r="135" spans="1:16" s="6" customFormat="1" ht="21" customHeight="1" x14ac:dyDescent="0.3">
      <c r="A135" s="124"/>
      <c r="B135" s="125" t="s">
        <v>77</v>
      </c>
      <c r="C135" s="126">
        <f>C88+C89+C132</f>
        <v>231163689</v>
      </c>
      <c r="D135" s="126">
        <f>D88+D89</f>
        <v>230656479</v>
      </c>
      <c r="E135" s="126">
        <f>E88+E89+E132</f>
        <v>507210</v>
      </c>
      <c r="F135" s="126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hidden="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155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507210</v>
      </c>
      <c r="D145" s="75">
        <f>D134-D142</f>
        <v>0</v>
      </c>
      <c r="E145" s="75">
        <f>E134-E142</f>
        <v>507210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  <mergeCell ref="A4:F4"/>
    <mergeCell ref="A5:F5"/>
    <mergeCell ref="C1:F1"/>
    <mergeCell ref="K1:M1"/>
    <mergeCell ref="C2:F2"/>
    <mergeCell ref="K2:M2"/>
    <mergeCell ref="C3:F3"/>
    <mergeCell ref="K3:M3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44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  <pageSetUpPr fitToPage="1"/>
  </sheetPr>
  <dimension ref="A1:P149"/>
  <sheetViews>
    <sheetView showGridLines="0" view="pageBreakPreview" zoomScale="80" zoomScaleNormal="65" zoomScaleSheetLayoutView="8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62.25" customHeight="1" x14ac:dyDescent="0.4">
      <c r="A2" s="4"/>
      <c r="B2" s="4"/>
      <c r="C2" s="456" t="s">
        <v>175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173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customHeight="1" x14ac:dyDescent="0.3">
      <c r="A14" s="300">
        <v>10000000</v>
      </c>
      <c r="B14" s="301" t="s">
        <v>3</v>
      </c>
      <c r="C14" s="302">
        <f>C15+C31+C41</f>
        <v>10000000</v>
      </c>
      <c r="D14" s="96">
        <f>D15+D31+D41</f>
        <v>10000000</v>
      </c>
      <c r="E14" s="96">
        <f>E15+E31+E41</f>
        <v>0</v>
      </c>
      <c r="F14" s="96">
        <f>F15+F31+F41</f>
        <v>0</v>
      </c>
      <c r="G14" s="17"/>
      <c r="H14" s="18"/>
    </row>
    <row r="15" spans="1:13" s="19" customFormat="1" ht="31.5" customHeight="1" x14ac:dyDescent="0.3">
      <c r="A15" s="300" t="s">
        <v>106</v>
      </c>
      <c r="B15" s="114" t="s">
        <v>107</v>
      </c>
      <c r="C15" s="123">
        <f>C16+C23</f>
        <v>10000000</v>
      </c>
      <c r="D15" s="123">
        <f>D16+D23</f>
        <v>10000000</v>
      </c>
      <c r="E15" s="123"/>
      <c r="F15" s="132"/>
      <c r="G15" s="17"/>
      <c r="H15" s="17"/>
    </row>
    <row r="16" spans="1:13" ht="18" x14ac:dyDescent="0.35">
      <c r="A16" s="303">
        <v>11010000</v>
      </c>
      <c r="B16" s="184" t="s">
        <v>43</v>
      </c>
      <c r="C16" s="304">
        <f>C17+C18+C19+C20+C21+C22</f>
        <v>10000000</v>
      </c>
      <c r="D16" s="132">
        <f>D17+D18+D19+D21+D20+D22</f>
        <v>10000000</v>
      </c>
      <c r="E16" s="132"/>
      <c r="F16" s="13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customHeight="1" x14ac:dyDescent="0.35">
      <c r="A19" s="305">
        <v>11010400</v>
      </c>
      <c r="B19" s="306" t="s">
        <v>31</v>
      </c>
      <c r="C19" s="307">
        <f t="shared" si="0"/>
        <v>10000000</v>
      </c>
      <c r="D19" s="308">
        <v>10000000</v>
      </c>
      <c r="E19" s="309"/>
      <c r="F19" s="309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4.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238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161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46.5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162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customHeight="1" x14ac:dyDescent="0.3">
      <c r="A88" s="362"/>
      <c r="B88" s="357" t="s">
        <v>89</v>
      </c>
      <c r="C88" s="126">
        <f>C14+C46+C85</f>
        <v>10000000</v>
      </c>
      <c r="D88" s="126">
        <f>D14+D46+D85</f>
        <v>10000000</v>
      </c>
      <c r="E88" s="126">
        <f>E14+E46+E85</f>
        <v>0</v>
      </c>
      <c r="F88" s="126">
        <f>F85</f>
        <v>0</v>
      </c>
      <c r="G88" s="5"/>
      <c r="H88" s="5"/>
    </row>
    <row r="89" spans="1:8" s="6" customFormat="1" ht="21" hidden="1" customHeight="1" x14ac:dyDescent="0.3">
      <c r="A89" s="109">
        <v>40000000</v>
      </c>
      <c r="B89" s="318" t="s">
        <v>50</v>
      </c>
      <c r="C89" s="101">
        <f t="shared" ref="C89:C114" si="3">D89+E89</f>
        <v>0</v>
      </c>
      <c r="D89" s="101">
        <f>D90</f>
        <v>0</v>
      </c>
      <c r="E89" s="101">
        <f>E90+E132</f>
        <v>0</v>
      </c>
      <c r="F89" s="101">
        <f>F90</f>
        <v>0</v>
      </c>
      <c r="G89" s="52"/>
      <c r="H89" s="5"/>
    </row>
    <row r="90" spans="1:8" s="6" customFormat="1" ht="21" hidden="1" customHeight="1" x14ac:dyDescent="0.3">
      <c r="A90" s="109">
        <v>41000000</v>
      </c>
      <c r="B90" s="320" t="s">
        <v>51</v>
      </c>
      <c r="C90" s="101">
        <f t="shared" si="3"/>
        <v>0</v>
      </c>
      <c r="D90" s="101">
        <f>D96+D91+D126</f>
        <v>0</v>
      </c>
      <c r="E90" s="101">
        <f>E96+E91+E126</f>
        <v>0</v>
      </c>
      <c r="F90" s="101">
        <f>F96+F91+F126</f>
        <v>0</v>
      </c>
      <c r="G90" s="5"/>
      <c r="H90" s="5"/>
    </row>
    <row r="91" spans="1:8" s="6" customFormat="1" ht="21" hidden="1" customHeight="1" x14ac:dyDescent="0.3">
      <c r="A91" s="109">
        <v>41020000</v>
      </c>
      <c r="B91" s="100" t="s">
        <v>93</v>
      </c>
      <c r="C91" s="101">
        <f t="shared" si="3"/>
        <v>0</v>
      </c>
      <c r="D91" s="102">
        <f>D92+D94+D95+D93</f>
        <v>0</v>
      </c>
      <c r="E91" s="102"/>
      <c r="F91" s="102"/>
      <c r="G91" s="52"/>
      <c r="H91" s="5"/>
    </row>
    <row r="92" spans="1:8" s="6" customFormat="1" ht="18" hidden="1" x14ac:dyDescent="0.3">
      <c r="A92" s="103">
        <v>41020100</v>
      </c>
      <c r="B92" s="99" t="s">
        <v>52</v>
      </c>
      <c r="C92" s="101">
        <f t="shared" si="3"/>
        <v>0</v>
      </c>
      <c r="D92" s="260"/>
      <c r="E92" s="260"/>
      <c r="F92" s="101"/>
      <c r="G92" s="5"/>
      <c r="H92" s="5"/>
    </row>
    <row r="93" spans="1:8" s="6" customFormat="1" ht="68.25" hidden="1" customHeight="1" x14ac:dyDescent="0.3">
      <c r="A93" s="103">
        <v>41021100</v>
      </c>
      <c r="B93" s="99" t="s">
        <v>163</v>
      </c>
      <c r="C93" s="101">
        <f t="shared" si="3"/>
        <v>0</v>
      </c>
      <c r="D93" s="260"/>
      <c r="E93" s="260"/>
      <c r="F93" s="101"/>
      <c r="G93" s="5"/>
      <c r="H93" s="5"/>
    </row>
    <row r="94" spans="1:8" s="6" customFormat="1" ht="46.5" hidden="1" x14ac:dyDescent="0.3">
      <c r="A94" s="103">
        <v>41020200</v>
      </c>
      <c r="B94" s="99" t="s">
        <v>78</v>
      </c>
      <c r="C94" s="101">
        <f t="shared" si="3"/>
        <v>0</v>
      </c>
      <c r="D94" s="260"/>
      <c r="E94" s="260"/>
      <c r="F94" s="101"/>
      <c r="G94" s="5"/>
      <c r="H94" s="5"/>
    </row>
    <row r="95" spans="1:8" s="6" customFormat="1" ht="77.25" hidden="1" customHeight="1" x14ac:dyDescent="0.3">
      <c r="A95" s="103">
        <v>41021300</v>
      </c>
      <c r="B95" s="99" t="s">
        <v>174</v>
      </c>
      <c r="C95" s="101">
        <f t="shared" si="3"/>
        <v>0</v>
      </c>
      <c r="D95" s="260"/>
      <c r="E95" s="260"/>
      <c r="F95" s="101"/>
      <c r="G95" s="5"/>
      <c r="H95" s="5"/>
    </row>
    <row r="96" spans="1:8" s="6" customFormat="1" ht="17.5" hidden="1" x14ac:dyDescent="0.3">
      <c r="A96" s="109">
        <v>41030000</v>
      </c>
      <c r="B96" s="100" t="s">
        <v>94</v>
      </c>
      <c r="C96" s="101">
        <f t="shared" si="3"/>
        <v>0</v>
      </c>
      <c r="D96" s="102">
        <f>D97+D98+D100+D101+D103+D104+D105+D106+D107+D109+D113+D110+D129+D102+D112+D111+D119+D118+D117</f>
        <v>0</v>
      </c>
      <c r="E96" s="102">
        <f>E108+E113</f>
        <v>0</v>
      </c>
      <c r="F96" s="102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103">
        <v>41030600</v>
      </c>
      <c r="B97" s="99" t="s">
        <v>164</v>
      </c>
      <c r="C97" s="101">
        <f t="shared" si="3"/>
        <v>0</v>
      </c>
      <c r="D97" s="101"/>
      <c r="E97" s="101"/>
      <c r="F97" s="101"/>
      <c r="G97" s="5"/>
    </row>
    <row r="98" spans="1:9" s="6" customFormat="1" ht="144.75" hidden="1" customHeight="1" x14ac:dyDescent="0.3">
      <c r="A98" s="103">
        <v>41030800</v>
      </c>
      <c r="B98" s="281" t="s">
        <v>165</v>
      </c>
      <c r="C98" s="101">
        <f t="shared" si="3"/>
        <v>0</v>
      </c>
      <c r="D98" s="101"/>
      <c r="E98" s="101"/>
      <c r="F98" s="101"/>
      <c r="G98" s="5"/>
      <c r="H98" s="5"/>
    </row>
    <row r="99" spans="1:9" s="6" customFormat="1" ht="72" hidden="1" customHeight="1" x14ac:dyDescent="0.3">
      <c r="A99" s="103">
        <v>41030900</v>
      </c>
      <c r="B99" s="99" t="s">
        <v>166</v>
      </c>
      <c r="C99" s="101">
        <f t="shared" si="3"/>
        <v>0</v>
      </c>
      <c r="D99" s="101"/>
      <c r="E99" s="101"/>
      <c r="F99" s="101"/>
      <c r="G99" s="5"/>
      <c r="H99" s="5"/>
    </row>
    <row r="100" spans="1:9" s="6" customFormat="1" ht="46.5" hidden="1" x14ac:dyDescent="0.3">
      <c r="A100" s="103">
        <v>41031000</v>
      </c>
      <c r="B100" s="99" t="s">
        <v>59</v>
      </c>
      <c r="C100" s="101">
        <f t="shared" si="3"/>
        <v>0</v>
      </c>
      <c r="D100" s="101"/>
      <c r="E100" s="101"/>
      <c r="F100" s="101"/>
      <c r="G100" s="5"/>
      <c r="H100" s="5"/>
    </row>
    <row r="101" spans="1:9" s="6" customFormat="1" ht="54.75" hidden="1" customHeight="1" x14ac:dyDescent="0.3">
      <c r="A101" s="103">
        <v>41032600</v>
      </c>
      <c r="B101" s="99" t="s">
        <v>62</v>
      </c>
      <c r="C101" s="101">
        <f t="shared" si="3"/>
        <v>0</v>
      </c>
      <c r="D101" s="101"/>
      <c r="E101" s="101"/>
      <c r="F101" s="101"/>
      <c r="G101" s="5"/>
      <c r="H101" s="5"/>
    </row>
    <row r="102" spans="1:9" s="6" customFormat="1" ht="54.75" hidden="1" customHeight="1" x14ac:dyDescent="0.3">
      <c r="A102" s="103">
        <v>41033000</v>
      </c>
      <c r="B102" s="99" t="s">
        <v>104</v>
      </c>
      <c r="C102" s="101">
        <f t="shared" si="3"/>
        <v>0</v>
      </c>
      <c r="D102" s="260"/>
      <c r="E102" s="101"/>
      <c r="F102" s="101"/>
      <c r="G102" s="5"/>
      <c r="H102" s="5"/>
    </row>
    <row r="103" spans="1:9" s="6" customFormat="1" ht="54.75" hidden="1" customHeight="1" x14ac:dyDescent="0.3">
      <c r="A103" s="103">
        <v>41031200</v>
      </c>
      <c r="B103" s="99" t="s">
        <v>159</v>
      </c>
      <c r="C103" s="101">
        <f t="shared" si="3"/>
        <v>0</v>
      </c>
      <c r="D103" s="260"/>
      <c r="E103" s="101"/>
      <c r="F103" s="101"/>
      <c r="G103" s="5"/>
      <c r="H103" s="5"/>
    </row>
    <row r="104" spans="1:9" s="6" customFormat="1" ht="54.75" hidden="1" customHeight="1" x14ac:dyDescent="0.3">
      <c r="A104" s="103">
        <v>41033700</v>
      </c>
      <c r="B104" s="99" t="s">
        <v>63</v>
      </c>
      <c r="C104" s="101">
        <f t="shared" si="3"/>
        <v>0</v>
      </c>
      <c r="D104" s="101"/>
      <c r="E104" s="101"/>
      <c r="F104" s="101"/>
      <c r="G104" s="5"/>
      <c r="H104" s="5"/>
    </row>
    <row r="105" spans="1:9" s="6" customFormat="1" ht="18" hidden="1" x14ac:dyDescent="0.3">
      <c r="A105" s="103">
        <v>41033900</v>
      </c>
      <c r="B105" s="281" t="s">
        <v>54</v>
      </c>
      <c r="C105" s="101">
        <f t="shared" si="3"/>
        <v>0</v>
      </c>
      <c r="D105" s="260"/>
      <c r="E105" s="260"/>
      <c r="F105" s="102"/>
      <c r="G105" s="5"/>
      <c r="H105" s="5"/>
    </row>
    <row r="106" spans="1:9" s="6" customFormat="1" ht="18" hidden="1" x14ac:dyDescent="0.3">
      <c r="A106" s="103">
        <v>41034200</v>
      </c>
      <c r="B106" s="281" t="s">
        <v>55</v>
      </c>
      <c r="C106" s="101">
        <f t="shared" si="3"/>
        <v>0</v>
      </c>
      <c r="D106" s="260"/>
      <c r="E106" s="260"/>
      <c r="F106" s="102"/>
      <c r="G106" s="5"/>
      <c r="H106" s="5"/>
    </row>
    <row r="107" spans="1:9" s="6" customFormat="1" ht="97.5" hidden="1" customHeight="1" x14ac:dyDescent="0.3">
      <c r="A107" s="103">
        <v>41034400</v>
      </c>
      <c r="B107" s="281" t="s">
        <v>167</v>
      </c>
      <c r="C107" s="101">
        <f t="shared" si="3"/>
        <v>0</v>
      </c>
      <c r="D107" s="260"/>
      <c r="E107" s="260"/>
      <c r="F107" s="102"/>
      <c r="G107" s="5"/>
      <c r="H107" s="5"/>
      <c r="I107" s="54"/>
    </row>
    <row r="108" spans="1:9" s="6" customFormat="1" ht="62" hidden="1" x14ac:dyDescent="0.3">
      <c r="A108" s="103">
        <v>41034900</v>
      </c>
      <c r="B108" s="281" t="s">
        <v>57</v>
      </c>
      <c r="C108" s="101">
        <f t="shared" si="3"/>
        <v>0</v>
      </c>
      <c r="D108" s="260"/>
      <c r="E108" s="260"/>
      <c r="F108" s="289"/>
      <c r="G108" s="5"/>
      <c r="H108" s="5"/>
    </row>
    <row r="109" spans="1:9" s="6" customFormat="1" ht="109.5" hidden="1" customHeight="1" x14ac:dyDescent="0.3">
      <c r="A109" s="103">
        <v>41035800</v>
      </c>
      <c r="B109" s="99" t="s">
        <v>168</v>
      </c>
      <c r="C109" s="101">
        <f t="shared" si="3"/>
        <v>0</v>
      </c>
      <c r="D109" s="260"/>
      <c r="E109" s="260"/>
      <c r="F109" s="101"/>
      <c r="G109" s="5"/>
      <c r="H109" s="5"/>
    </row>
    <row r="110" spans="1:9" s="6" customFormat="1" ht="60.75" hidden="1" customHeight="1" x14ac:dyDescent="0.3">
      <c r="A110" s="103">
        <v>41035400</v>
      </c>
      <c r="B110" s="99" t="s">
        <v>71</v>
      </c>
      <c r="C110" s="101">
        <f t="shared" si="3"/>
        <v>0</v>
      </c>
      <c r="D110" s="260"/>
      <c r="E110" s="260"/>
      <c r="F110" s="101"/>
      <c r="G110" s="5"/>
      <c r="H110" s="5"/>
    </row>
    <row r="111" spans="1:9" s="6" customFormat="1" ht="60.75" hidden="1" customHeight="1" x14ac:dyDescent="0.3">
      <c r="A111" s="103">
        <v>41035600</v>
      </c>
      <c r="B111" s="99" t="s">
        <v>137</v>
      </c>
      <c r="C111" s="101">
        <f t="shared" si="3"/>
        <v>0</v>
      </c>
      <c r="D111" s="260"/>
      <c r="E111" s="260"/>
      <c r="F111" s="101"/>
      <c r="G111" s="5"/>
      <c r="H111" s="5"/>
    </row>
    <row r="112" spans="1:9" s="6" customFormat="1" ht="60.75" hidden="1" customHeight="1" x14ac:dyDescent="0.3">
      <c r="A112" s="103">
        <v>41037000</v>
      </c>
      <c r="B112" s="99" t="s">
        <v>129</v>
      </c>
      <c r="C112" s="101">
        <f t="shared" si="3"/>
        <v>0</v>
      </c>
      <c r="D112" s="260"/>
      <c r="E112" s="260"/>
      <c r="F112" s="101"/>
      <c r="G112" s="5"/>
      <c r="H112" s="5"/>
    </row>
    <row r="113" spans="1:11" s="6" customFormat="1" ht="66" hidden="1" customHeight="1" x14ac:dyDescent="0.3">
      <c r="A113" s="103">
        <v>41037300</v>
      </c>
      <c r="B113" s="99" t="s">
        <v>79</v>
      </c>
      <c r="C113" s="101">
        <f t="shared" si="3"/>
        <v>0</v>
      </c>
      <c r="D113" s="260"/>
      <c r="E113" s="260"/>
      <c r="F113" s="101"/>
      <c r="G113" s="5"/>
      <c r="H113" s="5"/>
    </row>
    <row r="114" spans="1:11" s="6" customFormat="1" ht="18" hidden="1" x14ac:dyDescent="0.3">
      <c r="A114" s="103">
        <v>41033500</v>
      </c>
      <c r="B114" s="281" t="s">
        <v>56</v>
      </c>
      <c r="C114" s="101">
        <f t="shared" si="3"/>
        <v>0</v>
      </c>
      <c r="D114" s="289"/>
      <c r="E114" s="102"/>
      <c r="F114" s="102"/>
      <c r="G114" s="5"/>
      <c r="H114" s="5"/>
    </row>
    <row r="115" spans="1:11" hidden="1" x14ac:dyDescent="0.35">
      <c r="A115" s="273"/>
      <c r="B115" s="273"/>
      <c r="C115" s="312"/>
      <c r="D115" s="312"/>
      <c r="E115" s="312"/>
      <c r="F115" s="312"/>
      <c r="I115" s="6"/>
      <c r="J115" s="6"/>
      <c r="K115" s="6"/>
    </row>
    <row r="116" spans="1:11" s="6" customFormat="1" ht="46.5" hidden="1" x14ac:dyDescent="0.3">
      <c r="A116" s="103">
        <v>41030000</v>
      </c>
      <c r="B116" s="99" t="s">
        <v>60</v>
      </c>
      <c r="C116" s="101">
        <f t="shared" ref="C116:C122" si="4">D116+E116</f>
        <v>0</v>
      </c>
      <c r="D116" s="260"/>
      <c r="E116" s="260"/>
      <c r="F116" s="101"/>
      <c r="G116" s="5"/>
      <c r="H116" s="5"/>
    </row>
    <row r="117" spans="1:11" s="6" customFormat="1" ht="161.25" hidden="1" customHeight="1" x14ac:dyDescent="0.3">
      <c r="A117" s="258">
        <v>41036400</v>
      </c>
      <c r="B117" s="99" t="s">
        <v>191</v>
      </c>
      <c r="C117" s="101">
        <f t="shared" si="4"/>
        <v>0</v>
      </c>
      <c r="D117" s="260"/>
      <c r="E117" s="260"/>
      <c r="F117" s="101"/>
      <c r="G117" s="5"/>
      <c r="H117" s="5"/>
    </row>
    <row r="118" spans="1:11" s="6" customFormat="1" ht="201.5" hidden="1" x14ac:dyDescent="0.3">
      <c r="A118" s="258">
        <v>41030500</v>
      </c>
      <c r="B118" s="99" t="s">
        <v>190</v>
      </c>
      <c r="C118" s="101">
        <f t="shared" si="4"/>
        <v>0</v>
      </c>
      <c r="D118" s="260"/>
      <c r="E118" s="260"/>
      <c r="F118" s="101"/>
      <c r="G118" s="5"/>
      <c r="H118" s="5"/>
    </row>
    <row r="119" spans="1:11" s="6" customFormat="1" ht="221.25" hidden="1" customHeight="1" x14ac:dyDescent="0.3">
      <c r="A119" s="258">
        <v>41036100</v>
      </c>
      <c r="B119" s="99" t="s">
        <v>189</v>
      </c>
      <c r="C119" s="101">
        <f t="shared" si="4"/>
        <v>0</v>
      </c>
      <c r="D119" s="260"/>
      <c r="E119" s="260"/>
      <c r="F119" s="101"/>
      <c r="G119" s="5"/>
      <c r="H119" s="5"/>
    </row>
    <row r="120" spans="1:11" s="6" customFormat="1" ht="31" hidden="1" x14ac:dyDescent="0.3">
      <c r="A120" s="103">
        <v>41034400</v>
      </c>
      <c r="B120" s="99" t="s">
        <v>65</v>
      </c>
      <c r="C120" s="101">
        <f t="shared" si="4"/>
        <v>0</v>
      </c>
      <c r="D120" s="260"/>
      <c r="E120" s="260"/>
      <c r="F120" s="101"/>
      <c r="G120" s="5"/>
      <c r="H120" s="5"/>
    </row>
    <row r="121" spans="1:11" s="6" customFormat="1" ht="31" hidden="1" x14ac:dyDescent="0.3">
      <c r="A121" s="103">
        <v>41034800</v>
      </c>
      <c r="B121" s="99" t="s">
        <v>66</v>
      </c>
      <c r="C121" s="101">
        <f t="shared" si="4"/>
        <v>0</v>
      </c>
      <c r="D121" s="260"/>
      <c r="E121" s="260"/>
      <c r="F121" s="101"/>
      <c r="G121" s="5"/>
      <c r="H121" s="5"/>
    </row>
    <row r="122" spans="1:11" s="6" customFormat="1" ht="31" hidden="1" x14ac:dyDescent="0.3">
      <c r="A122" s="103" t="s">
        <v>67</v>
      </c>
      <c r="B122" s="99" t="s">
        <v>68</v>
      </c>
      <c r="C122" s="101">
        <f t="shared" si="4"/>
        <v>0</v>
      </c>
      <c r="D122" s="260"/>
      <c r="E122" s="260"/>
      <c r="F122" s="101"/>
      <c r="G122" s="5"/>
      <c r="H122" s="5"/>
    </row>
    <row r="123" spans="1:11" hidden="1" x14ac:dyDescent="0.35">
      <c r="A123" s="273"/>
      <c r="B123" s="273"/>
      <c r="C123" s="312"/>
      <c r="D123" s="312"/>
      <c r="E123" s="312"/>
      <c r="F123" s="312"/>
      <c r="I123" s="6"/>
      <c r="J123" s="6"/>
      <c r="K123" s="6"/>
    </row>
    <row r="124" spans="1:11" s="6" customFormat="1" ht="46.5" hidden="1" x14ac:dyDescent="0.3">
      <c r="A124" s="103">
        <v>41036300</v>
      </c>
      <c r="B124" s="99" t="s">
        <v>69</v>
      </c>
      <c r="C124" s="101">
        <f t="shared" ref="C124:C131" si="5">D124+E124</f>
        <v>0</v>
      </c>
      <c r="D124" s="260"/>
      <c r="E124" s="260"/>
      <c r="F124" s="101"/>
      <c r="G124" s="5"/>
      <c r="H124" s="5"/>
    </row>
    <row r="125" spans="1:11" s="6" customFormat="1" ht="31" hidden="1" x14ac:dyDescent="0.3">
      <c r="A125" s="103">
        <v>41030000</v>
      </c>
      <c r="B125" s="99" t="s">
        <v>70</v>
      </c>
      <c r="C125" s="101">
        <f t="shared" si="5"/>
        <v>0</v>
      </c>
      <c r="D125" s="260"/>
      <c r="E125" s="260"/>
      <c r="F125" s="101"/>
      <c r="G125" s="5"/>
      <c r="H125" s="5"/>
    </row>
    <row r="126" spans="1:11" s="6" customFormat="1" ht="32.25" hidden="1" customHeight="1" x14ac:dyDescent="0.3">
      <c r="A126" s="313">
        <v>41050000</v>
      </c>
      <c r="B126" s="278" t="s">
        <v>96</v>
      </c>
      <c r="C126" s="101">
        <f t="shared" si="5"/>
        <v>0</v>
      </c>
      <c r="D126" s="260">
        <f>D128</f>
        <v>0</v>
      </c>
      <c r="E126" s="260">
        <f>E128+E127</f>
        <v>0</v>
      </c>
      <c r="F126" s="260">
        <f>F128+F127</f>
        <v>0</v>
      </c>
      <c r="G126" s="5"/>
      <c r="H126" s="5"/>
    </row>
    <row r="127" spans="1:11" s="6" customFormat="1" ht="32.25" hidden="1" customHeight="1" x14ac:dyDescent="0.3">
      <c r="A127" s="103">
        <v>41051000</v>
      </c>
      <c r="B127" s="99" t="s">
        <v>120</v>
      </c>
      <c r="C127" s="101">
        <f t="shared" si="5"/>
        <v>0</v>
      </c>
      <c r="D127" s="260"/>
      <c r="E127" s="260"/>
      <c r="F127" s="101"/>
      <c r="G127" s="5"/>
      <c r="H127" s="5"/>
    </row>
    <row r="128" spans="1:11" s="6" customFormat="1" ht="47.25" hidden="1" customHeight="1" x14ac:dyDescent="0.3">
      <c r="A128" s="103">
        <v>41053900</v>
      </c>
      <c r="B128" s="99" t="s">
        <v>97</v>
      </c>
      <c r="C128" s="101">
        <f t="shared" si="5"/>
        <v>0</v>
      </c>
      <c r="D128" s="260"/>
      <c r="E128" s="260"/>
      <c r="F128" s="260"/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31" hidden="1" x14ac:dyDescent="0.3">
      <c r="A130" s="39">
        <v>41030000</v>
      </c>
      <c r="B130" s="40" t="s">
        <v>72</v>
      </c>
      <c r="C130" s="16">
        <f t="shared" si="5"/>
        <v>0</v>
      </c>
      <c r="D130" s="41"/>
      <c r="E130" s="41"/>
      <c r="F130" s="16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hidden="1" x14ac:dyDescent="0.3">
      <c r="A132" s="51" t="s">
        <v>74</v>
      </c>
      <c r="B132" s="53" t="s">
        <v>75</v>
      </c>
      <c r="C132" s="16"/>
      <c r="D132" s="41"/>
      <c r="E132" s="21">
        <f>E133</f>
        <v>0</v>
      </c>
      <c r="F132" s="16"/>
      <c r="G132" s="5"/>
      <c r="H132" s="5"/>
    </row>
    <row r="133" spans="1:16" s="6" customFormat="1" ht="21" hidden="1" customHeight="1" x14ac:dyDescent="0.3">
      <c r="A133" s="39">
        <v>42020000</v>
      </c>
      <c r="B133" s="40" t="s">
        <v>76</v>
      </c>
      <c r="C133" s="16"/>
      <c r="D133" s="41"/>
      <c r="E133" s="41"/>
      <c r="F133" s="16"/>
      <c r="G133" s="5"/>
      <c r="H133" s="5"/>
    </row>
    <row r="134" spans="1:16" s="6" customFormat="1" ht="21" hidden="1" customHeight="1" x14ac:dyDescent="0.3">
      <c r="A134" s="39"/>
      <c r="B134" s="40"/>
      <c r="C134" s="16"/>
      <c r="D134" s="41"/>
      <c r="E134" s="41"/>
      <c r="F134" s="16"/>
      <c r="G134" s="5"/>
      <c r="H134" s="5"/>
    </row>
    <row r="135" spans="1:16" s="6" customFormat="1" ht="21" customHeight="1" x14ac:dyDescent="0.3">
      <c r="A135" s="124"/>
      <c r="B135" s="125" t="s">
        <v>77</v>
      </c>
      <c r="C135" s="126">
        <f>C88+C89</f>
        <v>10000000</v>
      </c>
      <c r="D135" s="126">
        <f>D88+D89</f>
        <v>10000000</v>
      </c>
      <c r="E135" s="126">
        <f>E88+E89</f>
        <v>0</v>
      </c>
      <c r="F135" s="126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155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A4:F4"/>
    <mergeCell ref="A5:F5"/>
    <mergeCell ref="C1:F1"/>
    <mergeCell ref="K1:M1"/>
    <mergeCell ref="C2:F2"/>
    <mergeCell ref="K2:M2"/>
    <mergeCell ref="C3:F3"/>
    <mergeCell ref="K3:M3"/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71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39997558519241921"/>
    <pageSetUpPr fitToPage="1"/>
  </sheetPr>
  <dimension ref="A1:P149"/>
  <sheetViews>
    <sheetView showGridLines="0" view="pageBreakPreview" zoomScaleNormal="65" zoomScaleSheetLayoutView="10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51.75" customHeight="1" x14ac:dyDescent="0.4">
      <c r="A2" s="4"/>
      <c r="B2" s="4"/>
      <c r="C2" s="456" t="s">
        <v>175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176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7.25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hidden="1" customHeight="1" x14ac:dyDescent="0.3">
      <c r="A14" s="13">
        <v>10000000</v>
      </c>
      <c r="B14" s="14" t="s">
        <v>3</v>
      </c>
      <c r="C14" s="15">
        <f>C15+C31+C41</f>
        <v>0</v>
      </c>
      <c r="D14" s="16">
        <f>D15+D31+D41</f>
        <v>0</v>
      </c>
      <c r="E14" s="16">
        <f>E15+E31+E41</f>
        <v>0</v>
      </c>
      <c r="F14" s="16">
        <f>F15+F31+F41</f>
        <v>0</v>
      </c>
      <c r="G14" s="17"/>
      <c r="H14" s="18"/>
    </row>
    <row r="15" spans="1:13" s="19" customFormat="1" ht="31.5" hidden="1" customHeight="1" x14ac:dyDescent="0.3">
      <c r="A15" s="13" t="s">
        <v>106</v>
      </c>
      <c r="B15" s="20" t="s">
        <v>107</v>
      </c>
      <c r="C15" s="21">
        <f>C16+C23</f>
        <v>0</v>
      </c>
      <c r="D15" s="21">
        <f>D16+D23</f>
        <v>0</v>
      </c>
      <c r="E15" s="21"/>
      <c r="F15" s="22"/>
      <c r="G15" s="17"/>
      <c r="H15" s="17"/>
    </row>
    <row r="16" spans="1:13" ht="18" hidden="1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3.7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161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162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0</v>
      </c>
      <c r="D88" s="16">
        <f>D14+D46+D85</f>
        <v>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15000000</v>
      </c>
      <c r="D89" s="98">
        <f>D90</f>
        <v>0</v>
      </c>
      <c r="E89" s="98">
        <f>E90+E132</f>
        <v>15000000</v>
      </c>
      <c r="F89" s="98">
        <f>F90</f>
        <v>15000000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15000000</v>
      </c>
      <c r="D90" s="98">
        <f>D96+D91+D126</f>
        <v>0</v>
      </c>
      <c r="E90" s="98">
        <f>E96+E91+E126</f>
        <v>15000000</v>
      </c>
      <c r="F90" s="98">
        <f>F96+F91+F126</f>
        <v>15000000</v>
      </c>
      <c r="G90" s="5"/>
      <c r="H90" s="5"/>
    </row>
    <row r="91" spans="1:8" s="6" customFormat="1" ht="21" hidden="1" customHeight="1" x14ac:dyDescent="0.3">
      <c r="A91" s="51">
        <v>41020000</v>
      </c>
      <c r="B91" s="53" t="s">
        <v>93</v>
      </c>
      <c r="C91" s="16">
        <f t="shared" si="3"/>
        <v>0</v>
      </c>
      <c r="D91" s="21">
        <f>D92+D94+D95+D93</f>
        <v>0</v>
      </c>
      <c r="E91" s="21"/>
      <c r="F91" s="21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68.25" hidden="1" customHeight="1" x14ac:dyDescent="0.3">
      <c r="A93" s="39">
        <v>41021100</v>
      </c>
      <c r="B93" s="40" t="s">
        <v>163</v>
      </c>
      <c r="C93" s="16">
        <f t="shared" si="3"/>
        <v>0</v>
      </c>
      <c r="D93" s="41"/>
      <c r="E93" s="41"/>
      <c r="F93" s="16"/>
      <c r="G93" s="5"/>
      <c r="H93" s="5"/>
    </row>
    <row r="94" spans="1:8" s="6" customFormat="1" ht="46.5" hidden="1" x14ac:dyDescent="0.3">
      <c r="A94" s="39">
        <v>41020200</v>
      </c>
      <c r="B94" s="40" t="s">
        <v>78</v>
      </c>
      <c r="C94" s="16">
        <f t="shared" si="3"/>
        <v>0</v>
      </c>
      <c r="D94" s="41"/>
      <c r="E94" s="41"/>
      <c r="F94" s="16"/>
      <c r="G94" s="5"/>
      <c r="H94" s="5"/>
    </row>
    <row r="95" spans="1:8" s="6" customFormat="1" ht="31" hidden="1" x14ac:dyDescent="0.3">
      <c r="A95" s="39">
        <v>41020600</v>
      </c>
      <c r="B95" s="40" t="s">
        <v>53</v>
      </c>
      <c r="C95" s="16">
        <f t="shared" si="3"/>
        <v>0</v>
      </c>
      <c r="D95" s="41"/>
      <c r="E95" s="41"/>
      <c r="F95" s="16"/>
      <c r="G95" s="5"/>
      <c r="H95" s="5"/>
    </row>
    <row r="96" spans="1:8" s="6" customFormat="1" ht="17.5" hidden="1" x14ac:dyDescent="0.3">
      <c r="A96" s="51">
        <v>41030000</v>
      </c>
      <c r="B96" s="53" t="s">
        <v>94</v>
      </c>
      <c r="C96" s="16">
        <f t="shared" si="3"/>
        <v>0</v>
      </c>
      <c r="D96" s="21">
        <f>D97+D98+D100+D101+D103+D104+D105+D106+D107+D109+D113+D110+D129+D102+D112+D111</f>
        <v>0</v>
      </c>
      <c r="E96" s="21">
        <f>E108+E113</f>
        <v>0</v>
      </c>
      <c r="F96" s="21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39">
        <v>41030600</v>
      </c>
      <c r="B97" s="40" t="s">
        <v>164</v>
      </c>
      <c r="C97" s="16">
        <f t="shared" si="3"/>
        <v>0</v>
      </c>
      <c r="D97" s="16"/>
      <c r="E97" s="16"/>
      <c r="F97" s="16"/>
      <c r="G97" s="5"/>
    </row>
    <row r="98" spans="1:9" s="6" customFormat="1" ht="144.75" hidden="1" customHeight="1" x14ac:dyDescent="0.3">
      <c r="A98" s="39">
        <v>41030800</v>
      </c>
      <c r="B98" s="24" t="s">
        <v>165</v>
      </c>
      <c r="C98" s="16">
        <f t="shared" si="3"/>
        <v>0</v>
      </c>
      <c r="D98" s="16"/>
      <c r="E98" s="16"/>
      <c r="F98" s="16"/>
      <c r="G98" s="5"/>
      <c r="H98" s="5"/>
    </row>
    <row r="99" spans="1:9" s="6" customFormat="1" ht="72" hidden="1" customHeight="1" x14ac:dyDescent="0.3">
      <c r="A99" s="39">
        <v>41030900</v>
      </c>
      <c r="B99" s="40" t="s">
        <v>166</v>
      </c>
      <c r="C99" s="16">
        <f t="shared" si="3"/>
        <v>0</v>
      </c>
      <c r="D99" s="16"/>
      <c r="E99" s="16"/>
      <c r="F99" s="16"/>
      <c r="G99" s="5"/>
      <c r="H99" s="5"/>
    </row>
    <row r="100" spans="1:9" s="6" customFormat="1" ht="46.5" hidden="1" x14ac:dyDescent="0.3">
      <c r="A100" s="39">
        <v>41031000</v>
      </c>
      <c r="B100" s="40" t="s">
        <v>59</v>
      </c>
      <c r="C100" s="16">
        <f t="shared" si="3"/>
        <v>0</v>
      </c>
      <c r="D100" s="16"/>
      <c r="E100" s="16"/>
      <c r="F100" s="16"/>
      <c r="G100" s="5"/>
      <c r="H100" s="5"/>
    </row>
    <row r="101" spans="1:9" s="6" customFormat="1" ht="54.75" hidden="1" customHeight="1" x14ac:dyDescent="0.3">
      <c r="A101" s="39">
        <v>41032600</v>
      </c>
      <c r="B101" s="40" t="s">
        <v>62</v>
      </c>
      <c r="C101" s="16">
        <f t="shared" si="3"/>
        <v>0</v>
      </c>
      <c r="D101" s="16"/>
      <c r="E101" s="16"/>
      <c r="F101" s="16"/>
      <c r="G101" s="5"/>
      <c r="H101" s="5"/>
    </row>
    <row r="102" spans="1:9" s="6" customFormat="1" ht="54.75" hidden="1" customHeight="1" x14ac:dyDescent="0.3">
      <c r="A102" s="39">
        <v>41033000</v>
      </c>
      <c r="B102" s="40" t="s">
        <v>104</v>
      </c>
      <c r="C102" s="16">
        <f t="shared" si="3"/>
        <v>0</v>
      </c>
      <c r="D102" s="41"/>
      <c r="E102" s="16"/>
      <c r="F102" s="16"/>
      <c r="G102" s="5"/>
      <c r="H102" s="5"/>
    </row>
    <row r="103" spans="1:9" s="6" customFormat="1" ht="54.75" hidden="1" customHeight="1" x14ac:dyDescent="0.3">
      <c r="A103" s="39">
        <v>41031200</v>
      </c>
      <c r="B103" s="40" t="s">
        <v>159</v>
      </c>
      <c r="C103" s="16">
        <f t="shared" si="3"/>
        <v>0</v>
      </c>
      <c r="D103" s="41"/>
      <c r="E103" s="16"/>
      <c r="F103" s="16"/>
      <c r="G103" s="5"/>
      <c r="H103" s="5"/>
    </row>
    <row r="104" spans="1:9" s="6" customFormat="1" ht="54.75" hidden="1" customHeight="1" x14ac:dyDescent="0.3">
      <c r="A104" s="39">
        <v>41033700</v>
      </c>
      <c r="B104" s="40" t="s">
        <v>63</v>
      </c>
      <c r="C104" s="16">
        <f t="shared" si="3"/>
        <v>0</v>
      </c>
      <c r="D104" s="16"/>
      <c r="E104" s="16"/>
      <c r="F104" s="16"/>
      <c r="G104" s="5"/>
      <c r="H104" s="5"/>
    </row>
    <row r="105" spans="1:9" s="6" customFormat="1" ht="18" hidden="1" x14ac:dyDescent="0.3">
      <c r="A105" s="39">
        <v>41033900</v>
      </c>
      <c r="B105" s="24" t="s">
        <v>54</v>
      </c>
      <c r="C105" s="16">
        <f t="shared" si="3"/>
        <v>0</v>
      </c>
      <c r="D105" s="41"/>
      <c r="E105" s="41"/>
      <c r="F105" s="21"/>
      <c r="G105" s="5"/>
      <c r="H105" s="5"/>
    </row>
    <row r="106" spans="1:9" s="6" customFormat="1" ht="18" hidden="1" x14ac:dyDescent="0.3">
      <c r="A106" s="39">
        <v>41034200</v>
      </c>
      <c r="B106" s="24" t="s">
        <v>55</v>
      </c>
      <c r="C106" s="16">
        <f t="shared" si="3"/>
        <v>0</v>
      </c>
      <c r="D106" s="41"/>
      <c r="E106" s="41"/>
      <c r="F106" s="21"/>
      <c r="G106" s="5"/>
      <c r="H106" s="5"/>
    </row>
    <row r="107" spans="1:9" s="6" customFormat="1" ht="97.5" hidden="1" customHeight="1" x14ac:dyDescent="0.3">
      <c r="A107" s="39">
        <v>41034400</v>
      </c>
      <c r="B107" s="24" t="s">
        <v>167</v>
      </c>
      <c r="C107" s="16">
        <f t="shared" si="3"/>
        <v>0</v>
      </c>
      <c r="D107" s="41"/>
      <c r="E107" s="41"/>
      <c r="F107" s="21"/>
      <c r="G107" s="5"/>
      <c r="H107" s="5"/>
      <c r="I107" s="54"/>
    </row>
    <row r="108" spans="1:9" s="6" customFormat="1" ht="62" hidden="1" x14ac:dyDescent="0.3">
      <c r="A108" s="39">
        <v>41034900</v>
      </c>
      <c r="B108" s="24" t="s">
        <v>57</v>
      </c>
      <c r="C108" s="16">
        <f t="shared" si="3"/>
        <v>0</v>
      </c>
      <c r="D108" s="41"/>
      <c r="E108" s="41"/>
      <c r="F108" s="31"/>
      <c r="G108" s="5"/>
      <c r="H108" s="5"/>
    </row>
    <row r="109" spans="1:9" s="6" customFormat="1" ht="109.5" hidden="1" customHeight="1" x14ac:dyDescent="0.3">
      <c r="A109" s="39">
        <v>41035800</v>
      </c>
      <c r="B109" s="40" t="s">
        <v>168</v>
      </c>
      <c r="C109" s="16">
        <f t="shared" si="3"/>
        <v>0</v>
      </c>
      <c r="D109" s="41"/>
      <c r="E109" s="41"/>
      <c r="F109" s="16"/>
      <c r="G109" s="5"/>
      <c r="H109" s="5"/>
    </row>
    <row r="110" spans="1:9" s="6" customFormat="1" ht="60.75" hidden="1" customHeight="1" x14ac:dyDescent="0.3">
      <c r="A110" s="39">
        <v>41035400</v>
      </c>
      <c r="B110" s="40" t="s">
        <v>71</v>
      </c>
      <c r="C110" s="16">
        <f t="shared" si="3"/>
        <v>0</v>
      </c>
      <c r="D110" s="41"/>
      <c r="E110" s="41"/>
      <c r="F110" s="16"/>
      <c r="G110" s="5"/>
      <c r="H110" s="5"/>
    </row>
    <row r="111" spans="1:9" s="6" customFormat="1" ht="60.75" hidden="1" customHeight="1" x14ac:dyDescent="0.3">
      <c r="A111" s="39">
        <v>41035600</v>
      </c>
      <c r="B111" s="40" t="s">
        <v>137</v>
      </c>
      <c r="C111" s="16">
        <f t="shared" si="3"/>
        <v>0</v>
      </c>
      <c r="D111" s="41"/>
      <c r="E111" s="41"/>
      <c r="F111" s="16"/>
      <c r="G111" s="5"/>
      <c r="H111" s="5"/>
    </row>
    <row r="112" spans="1:9" s="6" customFormat="1" ht="60.75" hidden="1" customHeight="1" x14ac:dyDescent="0.3">
      <c r="A112" s="39">
        <v>41037000</v>
      </c>
      <c r="B112" s="40" t="s">
        <v>129</v>
      </c>
      <c r="C112" s="16">
        <f t="shared" si="3"/>
        <v>0</v>
      </c>
      <c r="D112" s="41"/>
      <c r="E112" s="41"/>
      <c r="F112" s="16"/>
      <c r="G112" s="5"/>
      <c r="H112" s="5"/>
    </row>
    <row r="113" spans="1:11" s="6" customFormat="1" ht="66" hidden="1" customHeight="1" x14ac:dyDescent="0.3">
      <c r="A113" s="39">
        <v>41037300</v>
      </c>
      <c r="B113" s="40" t="s">
        <v>79</v>
      </c>
      <c r="C113" s="16">
        <f t="shared" si="3"/>
        <v>0</v>
      </c>
      <c r="D113" s="41"/>
      <c r="E113" s="41"/>
      <c r="F113" s="16"/>
      <c r="G113" s="5"/>
      <c r="H113" s="5"/>
    </row>
    <row r="114" spans="1:11" s="6" customFormat="1" ht="18" hidden="1" x14ac:dyDescent="0.3">
      <c r="A114" s="39">
        <v>41033500</v>
      </c>
      <c r="B114" s="24" t="s">
        <v>56</v>
      </c>
      <c r="C114" s="16">
        <f t="shared" si="3"/>
        <v>0</v>
      </c>
      <c r="D114" s="31"/>
      <c r="E114" s="21"/>
      <c r="F114" s="21"/>
      <c r="G114" s="5"/>
      <c r="H114" s="5"/>
    </row>
    <row r="115" spans="1:11" hidden="1" x14ac:dyDescent="0.35">
      <c r="C115" s="55"/>
      <c r="D115" s="55"/>
      <c r="E115" s="55"/>
      <c r="F115" s="55"/>
      <c r="I115" s="6"/>
      <c r="J115" s="6"/>
      <c r="K115" s="6"/>
    </row>
    <row r="116" spans="1:11" s="6" customFormat="1" ht="46.5" hidden="1" x14ac:dyDescent="0.3">
      <c r="A116" s="39">
        <v>41030000</v>
      </c>
      <c r="B116" s="40" t="s">
        <v>60</v>
      </c>
      <c r="C116" s="16">
        <f t="shared" ref="C116:C122" si="4">D116+E116</f>
        <v>0</v>
      </c>
      <c r="D116" s="41"/>
      <c r="E116" s="41"/>
      <c r="F116" s="16"/>
      <c r="G116" s="5"/>
      <c r="H116" s="5"/>
    </row>
    <row r="117" spans="1:11" s="6" customFormat="1" ht="62" hidden="1" x14ac:dyDescent="0.3">
      <c r="A117" s="39">
        <v>41030000</v>
      </c>
      <c r="B117" s="40" t="s">
        <v>169</v>
      </c>
      <c r="C117" s="16">
        <f t="shared" si="4"/>
        <v>0</v>
      </c>
      <c r="D117" s="41"/>
      <c r="E117" s="41"/>
      <c r="F117" s="16"/>
      <c r="G117" s="5"/>
      <c r="H117" s="5"/>
    </row>
    <row r="118" spans="1:11" s="6" customFormat="1" ht="46.5" hidden="1" x14ac:dyDescent="0.3">
      <c r="A118" s="39">
        <v>41033700</v>
      </c>
      <c r="B118" s="40" t="s">
        <v>63</v>
      </c>
      <c r="C118" s="16">
        <f t="shared" si="4"/>
        <v>0</v>
      </c>
      <c r="D118" s="41"/>
      <c r="E118" s="41"/>
      <c r="F118" s="16"/>
      <c r="G118" s="5"/>
      <c r="H118" s="5"/>
    </row>
    <row r="119" spans="1:11" s="6" customFormat="1" ht="62" hidden="1" x14ac:dyDescent="0.3">
      <c r="A119" s="39">
        <v>41034300</v>
      </c>
      <c r="B119" s="40" t="s">
        <v>170</v>
      </c>
      <c r="C119" s="16">
        <f t="shared" si="4"/>
        <v>0</v>
      </c>
      <c r="D119" s="41"/>
      <c r="E119" s="41"/>
      <c r="F119" s="16"/>
      <c r="G119" s="5"/>
      <c r="H119" s="5"/>
    </row>
    <row r="120" spans="1:11" s="6" customFormat="1" ht="31" hidden="1" x14ac:dyDescent="0.3">
      <c r="A120" s="39">
        <v>41034400</v>
      </c>
      <c r="B120" s="40" t="s">
        <v>65</v>
      </c>
      <c r="C120" s="16">
        <f t="shared" si="4"/>
        <v>0</v>
      </c>
      <c r="D120" s="41"/>
      <c r="E120" s="41"/>
      <c r="F120" s="16"/>
      <c r="G120" s="5"/>
      <c r="H120" s="5"/>
    </row>
    <row r="121" spans="1:11" s="6" customFormat="1" ht="31" hidden="1" x14ac:dyDescent="0.3">
      <c r="A121" s="39">
        <v>41034800</v>
      </c>
      <c r="B121" s="40" t="s">
        <v>66</v>
      </c>
      <c r="C121" s="16">
        <f t="shared" si="4"/>
        <v>0</v>
      </c>
      <c r="D121" s="41"/>
      <c r="E121" s="41"/>
      <c r="F121" s="16"/>
      <c r="G121" s="5"/>
      <c r="H121" s="5"/>
    </row>
    <row r="122" spans="1:11" s="6" customFormat="1" ht="31" hidden="1" x14ac:dyDescent="0.3">
      <c r="A122" s="39" t="s">
        <v>67</v>
      </c>
      <c r="B122" s="40" t="s">
        <v>68</v>
      </c>
      <c r="C122" s="16">
        <f t="shared" si="4"/>
        <v>0</v>
      </c>
      <c r="D122" s="41"/>
      <c r="E122" s="41"/>
      <c r="F122" s="16"/>
      <c r="G122" s="5"/>
      <c r="H122" s="5"/>
    </row>
    <row r="123" spans="1:11" hidden="1" x14ac:dyDescent="0.35">
      <c r="C123" s="55"/>
      <c r="D123" s="55"/>
      <c r="E123" s="55"/>
      <c r="F123" s="55"/>
      <c r="I123" s="6"/>
      <c r="J123" s="6"/>
      <c r="K123" s="6"/>
    </row>
    <row r="124" spans="1:11" s="6" customFormat="1" ht="46.5" hidden="1" x14ac:dyDescent="0.3">
      <c r="A124" s="39">
        <v>41036300</v>
      </c>
      <c r="B124" s="40" t="s">
        <v>69</v>
      </c>
      <c r="C124" s="16">
        <f t="shared" ref="C124:C131" si="5">D124+E124</f>
        <v>0</v>
      </c>
      <c r="D124" s="41"/>
      <c r="E124" s="41"/>
      <c r="F124" s="16"/>
      <c r="G124" s="5"/>
      <c r="H124" s="5"/>
    </row>
    <row r="125" spans="1:11" s="6" customFormat="1" ht="31" hidden="1" x14ac:dyDescent="0.3">
      <c r="A125" s="39">
        <v>41030000</v>
      </c>
      <c r="B125" s="40" t="s">
        <v>70</v>
      </c>
      <c r="C125" s="16">
        <f t="shared" si="5"/>
        <v>0</v>
      </c>
      <c r="D125" s="41"/>
      <c r="E125" s="41"/>
      <c r="F125" s="16"/>
      <c r="G125" s="5"/>
      <c r="H125" s="5"/>
    </row>
    <row r="126" spans="1:11" s="6" customFormat="1" ht="32.25" customHeight="1" x14ac:dyDescent="0.3">
      <c r="A126" s="118">
        <v>41050000</v>
      </c>
      <c r="B126" s="119" t="s">
        <v>96</v>
      </c>
      <c r="C126" s="92">
        <f t="shared" si="5"/>
        <v>15000000</v>
      </c>
      <c r="D126" s="112">
        <f>D128</f>
        <v>0</v>
      </c>
      <c r="E126" s="112">
        <f>E128+E127</f>
        <v>15000000</v>
      </c>
      <c r="F126" s="112">
        <f>F128+F127</f>
        <v>15000000</v>
      </c>
      <c r="G126" s="5"/>
      <c r="H126" s="5"/>
    </row>
    <row r="127" spans="1:11" s="6" customFormat="1" ht="32.25" hidden="1" customHeight="1" x14ac:dyDescent="0.3">
      <c r="A127" s="39">
        <v>41051000</v>
      </c>
      <c r="B127" s="40" t="s">
        <v>120</v>
      </c>
      <c r="C127" s="16">
        <f t="shared" si="5"/>
        <v>0</v>
      </c>
      <c r="D127" s="41"/>
      <c r="E127" s="41"/>
      <c r="F127" s="16"/>
      <c r="G127" s="5"/>
      <c r="H127" s="5"/>
    </row>
    <row r="128" spans="1:11" s="6" customFormat="1" ht="24" customHeight="1" x14ac:dyDescent="0.3">
      <c r="A128" s="94">
        <v>41053900</v>
      </c>
      <c r="B128" s="95" t="s">
        <v>97</v>
      </c>
      <c r="C128" s="96">
        <f t="shared" si="5"/>
        <v>15000000</v>
      </c>
      <c r="D128" s="97"/>
      <c r="E128" s="97">
        <v>15000000</v>
      </c>
      <c r="F128" s="97">
        <v>15000000</v>
      </c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31" hidden="1" x14ac:dyDescent="0.3">
      <c r="A130" s="39">
        <v>41030000</v>
      </c>
      <c r="B130" s="40" t="s">
        <v>72</v>
      </c>
      <c r="C130" s="16">
        <f t="shared" si="5"/>
        <v>0</v>
      </c>
      <c r="D130" s="41"/>
      <c r="E130" s="41"/>
      <c r="F130" s="16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hidden="1" x14ac:dyDescent="0.3">
      <c r="A132" s="51" t="s">
        <v>74</v>
      </c>
      <c r="B132" s="53" t="s">
        <v>75</v>
      </c>
      <c r="C132" s="16"/>
      <c r="D132" s="41"/>
      <c r="E132" s="21">
        <f>E133</f>
        <v>0</v>
      </c>
      <c r="F132" s="16"/>
      <c r="G132" s="5"/>
      <c r="H132" s="5"/>
    </row>
    <row r="133" spans="1:16" s="6" customFormat="1" ht="21" hidden="1" customHeight="1" x14ac:dyDescent="0.3">
      <c r="A133" s="39">
        <v>42020000</v>
      </c>
      <c r="B133" s="40" t="s">
        <v>76</v>
      </c>
      <c r="C133" s="16"/>
      <c r="D133" s="41"/>
      <c r="E133" s="41"/>
      <c r="F133" s="16"/>
      <c r="G133" s="5"/>
      <c r="H133" s="5"/>
    </row>
    <row r="134" spans="1:16" s="6" customFormat="1" ht="21" hidden="1" customHeight="1" x14ac:dyDescent="0.3">
      <c r="A134" s="39"/>
      <c r="B134" s="40"/>
      <c r="C134" s="16"/>
      <c r="D134" s="41"/>
      <c r="E134" s="41"/>
      <c r="F134" s="16"/>
      <c r="G134" s="5"/>
      <c r="H134" s="5"/>
    </row>
    <row r="135" spans="1:16" s="6" customFormat="1" ht="21" customHeight="1" x14ac:dyDescent="0.3">
      <c r="A135" s="124"/>
      <c r="B135" s="125" t="s">
        <v>77</v>
      </c>
      <c r="C135" s="126">
        <f>C88+C89</f>
        <v>15000000</v>
      </c>
      <c r="D135" s="126">
        <f>D88+D89</f>
        <v>0</v>
      </c>
      <c r="E135" s="126">
        <f>E88+E89</f>
        <v>15000000</v>
      </c>
      <c r="F135" s="126">
        <f>F88+F89</f>
        <v>15000000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155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  <mergeCell ref="A4:F4"/>
    <mergeCell ref="A5:F5"/>
    <mergeCell ref="C1:F1"/>
    <mergeCell ref="K1:M1"/>
    <mergeCell ref="C2:F2"/>
    <mergeCell ref="K2:M2"/>
    <mergeCell ref="C3:F3"/>
    <mergeCell ref="K3:M3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71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  <pageSetUpPr fitToPage="1"/>
  </sheetPr>
  <dimension ref="A1:P149"/>
  <sheetViews>
    <sheetView showGridLines="0" zoomScale="80" zoomScaleNormal="80" zoomScaleSheetLayoutView="8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54" customWidth="1"/>
    <col min="2" max="2" width="91.1796875" style="154" customWidth="1"/>
    <col min="3" max="3" width="24" style="154" customWidth="1"/>
    <col min="4" max="4" width="22" style="154" customWidth="1"/>
    <col min="5" max="5" width="22.7265625" style="154" customWidth="1"/>
    <col min="6" max="6" width="18.26953125" style="154" customWidth="1"/>
    <col min="7" max="7" width="14.453125" style="154" bestFit="1" customWidth="1"/>
    <col min="8" max="8" width="18.54296875" style="154" customWidth="1"/>
    <col min="9" max="9" width="21.26953125" style="154" customWidth="1"/>
    <col min="10" max="10" width="9.1796875" style="154"/>
    <col min="11" max="11" width="9.81640625" style="154" bestFit="1" customWidth="1"/>
    <col min="12" max="12" width="9.1796875" style="154"/>
    <col min="13" max="13" width="35" style="154" customWidth="1"/>
    <col min="14" max="16384" width="9.1796875" style="154"/>
  </cols>
  <sheetData>
    <row r="1" spans="1:13" s="145" customFormat="1" ht="18" customHeight="1" x14ac:dyDescent="0.4">
      <c r="A1" s="143"/>
      <c r="B1" s="143"/>
      <c r="C1" s="442" t="s">
        <v>151</v>
      </c>
      <c r="D1" s="442"/>
      <c r="E1" s="442"/>
      <c r="F1" s="442"/>
      <c r="G1" s="144"/>
      <c r="H1" s="144"/>
      <c r="K1" s="438"/>
      <c r="L1" s="438"/>
      <c r="M1" s="438"/>
    </row>
    <row r="2" spans="1:13" s="148" customFormat="1" ht="51.75" customHeight="1" x14ac:dyDescent="0.4">
      <c r="A2" s="146"/>
      <c r="B2" s="146"/>
      <c r="C2" s="443" t="s">
        <v>175</v>
      </c>
      <c r="D2" s="443"/>
      <c r="E2" s="443"/>
      <c r="F2" s="443"/>
      <c r="G2" s="147"/>
      <c r="H2" s="147"/>
      <c r="K2" s="438"/>
      <c r="L2" s="438"/>
      <c r="M2" s="438"/>
    </row>
    <row r="3" spans="1:13" s="148" customFormat="1" ht="17.25" customHeight="1" x14ac:dyDescent="0.4">
      <c r="A3" s="146"/>
      <c r="B3" s="149"/>
      <c r="C3" s="442" t="s">
        <v>193</v>
      </c>
      <c r="D3" s="442"/>
      <c r="E3" s="442"/>
      <c r="F3" s="442"/>
      <c r="G3" s="147"/>
      <c r="H3" s="147"/>
      <c r="K3" s="438"/>
      <c r="L3" s="438"/>
      <c r="M3" s="438"/>
    </row>
    <row r="4" spans="1:13" s="148" customFormat="1" ht="17.25" customHeight="1" x14ac:dyDescent="0.3">
      <c r="A4" s="441" t="s">
        <v>146</v>
      </c>
      <c r="B4" s="441"/>
      <c r="C4" s="441"/>
      <c r="D4" s="441"/>
      <c r="E4" s="441"/>
      <c r="F4" s="441"/>
      <c r="G4" s="147"/>
      <c r="H4" s="147"/>
    </row>
    <row r="5" spans="1:13" s="148" customFormat="1" ht="66" customHeight="1" x14ac:dyDescent="0.3">
      <c r="A5" s="441" t="s">
        <v>147</v>
      </c>
      <c r="B5" s="441"/>
      <c r="C5" s="441"/>
      <c r="D5" s="441"/>
      <c r="E5" s="441"/>
      <c r="F5" s="441"/>
      <c r="G5" s="150"/>
      <c r="H5" s="147"/>
    </row>
    <row r="6" spans="1:13" s="151" customFormat="1" ht="15" customHeight="1" x14ac:dyDescent="0.3">
      <c r="A6" s="441"/>
      <c r="B6" s="441"/>
      <c r="C6" s="441"/>
      <c r="D6" s="441"/>
      <c r="E6" s="441"/>
      <c r="F6" s="441"/>
      <c r="G6" s="147"/>
      <c r="H6" s="147"/>
    </row>
    <row r="7" spans="1:13" s="151" customFormat="1" ht="18" customHeight="1" x14ac:dyDescent="0.3">
      <c r="A7" s="440" t="s">
        <v>88</v>
      </c>
      <c r="B7" s="440"/>
      <c r="C7" s="185"/>
      <c r="D7" s="185"/>
      <c r="E7" s="185"/>
      <c r="F7" s="185"/>
      <c r="G7" s="147"/>
      <c r="H7" s="147"/>
    </row>
    <row r="8" spans="1:13" s="151" customFormat="1" ht="15" customHeight="1" x14ac:dyDescent="0.3">
      <c r="A8" s="439" t="s">
        <v>87</v>
      </c>
      <c r="B8" s="439"/>
      <c r="C8" s="185"/>
      <c r="D8" s="185"/>
      <c r="E8" s="185"/>
      <c r="F8" s="185"/>
      <c r="G8" s="147"/>
      <c r="H8" s="147"/>
    </row>
    <row r="9" spans="1:13" ht="13.5" customHeight="1" x14ac:dyDescent="0.35">
      <c r="A9" s="144"/>
      <c r="B9" s="152"/>
      <c r="C9" s="152"/>
      <c r="D9" s="144"/>
      <c r="E9" s="144"/>
      <c r="F9" s="153" t="s">
        <v>105</v>
      </c>
      <c r="G9" s="144"/>
      <c r="H9" s="144"/>
    </row>
    <row r="10" spans="1:13" ht="20.25" customHeight="1" x14ac:dyDescent="0.35">
      <c r="A10" s="433" t="s">
        <v>7</v>
      </c>
      <c r="B10" s="433" t="s">
        <v>8</v>
      </c>
      <c r="C10" s="437" t="s">
        <v>91</v>
      </c>
      <c r="D10" s="435" t="s">
        <v>0</v>
      </c>
      <c r="E10" s="435" t="s">
        <v>1</v>
      </c>
      <c r="F10" s="435"/>
      <c r="G10" s="144"/>
      <c r="H10" s="144"/>
    </row>
    <row r="11" spans="1:13" ht="20.25" customHeight="1" x14ac:dyDescent="0.35">
      <c r="A11" s="434"/>
      <c r="B11" s="433"/>
      <c r="C11" s="437"/>
      <c r="D11" s="436"/>
      <c r="E11" s="435" t="s">
        <v>92</v>
      </c>
      <c r="F11" s="435" t="s">
        <v>90</v>
      </c>
      <c r="G11" s="144"/>
      <c r="H11" s="144" t="s">
        <v>142</v>
      </c>
      <c r="I11" s="154" t="s">
        <v>143</v>
      </c>
      <c r="J11" s="154" t="s">
        <v>144</v>
      </c>
    </row>
    <row r="12" spans="1:13" s="151" customFormat="1" ht="48.75" customHeight="1" x14ac:dyDescent="0.3">
      <c r="A12" s="434"/>
      <c r="B12" s="433"/>
      <c r="C12" s="437"/>
      <c r="D12" s="436"/>
      <c r="E12" s="435"/>
      <c r="F12" s="435"/>
      <c r="G12" s="147"/>
      <c r="H12" s="147"/>
    </row>
    <row r="13" spans="1:13" s="151" customFormat="1" ht="17.25" customHeight="1" x14ac:dyDescent="0.3">
      <c r="A13" s="187">
        <v>1</v>
      </c>
      <c r="B13" s="187">
        <v>2</v>
      </c>
      <c r="C13" s="187">
        <v>3</v>
      </c>
      <c r="D13" s="187">
        <v>4</v>
      </c>
      <c r="E13" s="187">
        <v>5</v>
      </c>
      <c r="F13" s="187">
        <v>6</v>
      </c>
      <c r="G13" s="147"/>
      <c r="H13" s="147"/>
    </row>
    <row r="14" spans="1:13" s="160" customFormat="1" ht="26.25" hidden="1" customHeight="1" x14ac:dyDescent="0.3">
      <c r="A14" s="155">
        <v>10000000</v>
      </c>
      <c r="B14" s="186" t="s">
        <v>3</v>
      </c>
      <c r="C14" s="156">
        <f>C15+C31+C41</f>
        <v>0</v>
      </c>
      <c r="D14" s="157">
        <f>D15+D31+D41</f>
        <v>0</v>
      </c>
      <c r="E14" s="157">
        <f>E15+E31+E41</f>
        <v>0</v>
      </c>
      <c r="F14" s="157">
        <f>F15+F31+F41</f>
        <v>0</v>
      </c>
      <c r="G14" s="158"/>
      <c r="H14" s="159"/>
    </row>
    <row r="15" spans="1:13" s="160" customFormat="1" ht="31.5" hidden="1" customHeight="1" x14ac:dyDescent="0.3">
      <c r="A15" s="155" t="s">
        <v>106</v>
      </c>
      <c r="B15" s="161" t="s">
        <v>107</v>
      </c>
      <c r="C15" s="162">
        <f>C16+C23</f>
        <v>0</v>
      </c>
      <c r="D15" s="162">
        <f>D16+D23</f>
        <v>0</v>
      </c>
      <c r="E15" s="162"/>
      <c r="F15" s="163"/>
      <c r="G15" s="158"/>
      <c r="H15" s="158"/>
    </row>
    <row r="16" spans="1:13" ht="18" hidden="1" x14ac:dyDescent="0.35">
      <c r="A16" s="164">
        <v>11010000</v>
      </c>
      <c r="B16" s="165" t="s">
        <v>43</v>
      </c>
      <c r="C16" s="166">
        <f>C17+C18+C19+C20+C21+C22</f>
        <v>0</v>
      </c>
      <c r="D16" s="163">
        <f>D17+D18+D19+D21+D20+D22</f>
        <v>0</v>
      </c>
      <c r="E16" s="163"/>
      <c r="F16" s="163"/>
      <c r="G16" s="144"/>
      <c r="H16" s="167"/>
    </row>
    <row r="17" spans="1:8" ht="31" hidden="1" x14ac:dyDescent="0.35">
      <c r="A17" s="168">
        <v>11010100</v>
      </c>
      <c r="B17" s="169" t="s">
        <v>29</v>
      </c>
      <c r="C17" s="170">
        <f t="shared" ref="C17:C22" si="0">D17+E17</f>
        <v>0</v>
      </c>
      <c r="D17" s="171"/>
      <c r="E17" s="163"/>
      <c r="F17" s="163"/>
      <c r="G17" s="144"/>
      <c r="H17" s="144"/>
    </row>
    <row r="18" spans="1:8" ht="51.65" hidden="1" customHeight="1" x14ac:dyDescent="0.35">
      <c r="A18" s="168">
        <v>11010200</v>
      </c>
      <c r="B18" s="169" t="s">
        <v>30</v>
      </c>
      <c r="C18" s="170">
        <f t="shared" si="0"/>
        <v>0</v>
      </c>
      <c r="D18" s="171"/>
      <c r="E18" s="163"/>
      <c r="F18" s="163"/>
      <c r="G18" s="144"/>
      <c r="H18" s="144"/>
    </row>
    <row r="19" spans="1:8" ht="34" hidden="1" customHeight="1" x14ac:dyDescent="0.35">
      <c r="A19" s="168">
        <v>11010400</v>
      </c>
      <c r="B19" s="169" t="s">
        <v>31</v>
      </c>
      <c r="C19" s="170">
        <f t="shared" si="0"/>
        <v>0</v>
      </c>
      <c r="D19" s="171"/>
      <c r="E19" s="163"/>
      <c r="F19" s="163"/>
      <c r="G19" s="144"/>
      <c r="H19" s="144"/>
    </row>
    <row r="20" spans="1:8" ht="34" hidden="1" customHeight="1" x14ac:dyDescent="0.35">
      <c r="A20" s="168">
        <v>11010500</v>
      </c>
      <c r="B20" s="169" t="s">
        <v>32</v>
      </c>
      <c r="C20" s="170">
        <f t="shared" si="0"/>
        <v>0</v>
      </c>
      <c r="D20" s="171"/>
      <c r="E20" s="163"/>
      <c r="F20" s="163"/>
      <c r="G20" s="144"/>
      <c r="H20" s="144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171"/>
      <c r="E21" s="163"/>
      <c r="F21" s="163"/>
      <c r="G21" s="144"/>
      <c r="H21" s="144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171"/>
      <c r="E22" s="163"/>
      <c r="F22" s="163"/>
      <c r="G22" s="144"/>
      <c r="H22" s="144"/>
    </row>
    <row r="23" spans="1:8" ht="19.5" hidden="1" customHeight="1" x14ac:dyDescent="0.35">
      <c r="A23" s="164">
        <v>11020000</v>
      </c>
      <c r="B23" s="165" t="s">
        <v>6</v>
      </c>
      <c r="C23" s="166">
        <f>C24+C25+C26+C27+C28+C29</f>
        <v>0</v>
      </c>
      <c r="D23" s="166">
        <f>D24+D25+D26+D27+D28+D29</f>
        <v>0</v>
      </c>
      <c r="E23" s="163"/>
      <c r="F23" s="163"/>
      <c r="G23" s="144"/>
      <c r="H23" s="144"/>
    </row>
    <row r="24" spans="1:8" ht="30.75" hidden="1" customHeight="1" x14ac:dyDescent="0.35">
      <c r="A24" s="168">
        <v>11020200</v>
      </c>
      <c r="B24" s="169" t="s">
        <v>16</v>
      </c>
      <c r="C24" s="170">
        <f t="shared" ref="C24:C30" si="1">D24+E24</f>
        <v>0</v>
      </c>
      <c r="D24" s="171"/>
      <c r="E24" s="163"/>
      <c r="F24" s="163"/>
      <c r="G24" s="144"/>
      <c r="H24" s="144"/>
    </row>
    <row r="25" spans="1:8" ht="24.75" hidden="1" customHeight="1" x14ac:dyDescent="0.35">
      <c r="A25" s="168">
        <v>11020300</v>
      </c>
      <c r="B25" s="169" t="s">
        <v>39</v>
      </c>
      <c r="C25" s="170">
        <f t="shared" si="1"/>
        <v>0</v>
      </c>
      <c r="D25" s="171"/>
      <c r="E25" s="163"/>
      <c r="F25" s="163"/>
      <c r="G25" s="144"/>
      <c r="H25" s="144"/>
    </row>
    <row r="26" spans="1:8" ht="24" hidden="1" customHeight="1" x14ac:dyDescent="0.35">
      <c r="A26" s="168">
        <v>11020500</v>
      </c>
      <c r="B26" s="169" t="s">
        <v>40</v>
      </c>
      <c r="C26" s="170">
        <f t="shared" si="1"/>
        <v>0</v>
      </c>
      <c r="D26" s="171"/>
      <c r="E26" s="163"/>
      <c r="F26" s="163"/>
      <c r="G26" s="144"/>
      <c r="H26" s="144"/>
    </row>
    <row r="27" spans="1:8" ht="33" hidden="1" customHeight="1" x14ac:dyDescent="0.35">
      <c r="A27" s="168">
        <v>11020700</v>
      </c>
      <c r="B27" s="169" t="s">
        <v>41</v>
      </c>
      <c r="C27" s="170">
        <f t="shared" si="1"/>
        <v>0</v>
      </c>
      <c r="D27" s="171"/>
      <c r="E27" s="163"/>
      <c r="F27" s="163"/>
      <c r="G27" s="144"/>
      <c r="H27" s="144"/>
    </row>
    <row r="28" spans="1:8" ht="24" hidden="1" customHeight="1" x14ac:dyDescent="0.35">
      <c r="A28" s="168">
        <v>11021000</v>
      </c>
      <c r="B28" s="169" t="s">
        <v>125</v>
      </c>
      <c r="C28" s="170">
        <f t="shared" si="1"/>
        <v>0</v>
      </c>
      <c r="D28" s="171"/>
      <c r="E28" s="163"/>
      <c r="F28" s="163"/>
      <c r="G28" s="144"/>
      <c r="H28" s="144"/>
    </row>
    <row r="29" spans="1:8" ht="50.25" hidden="1" customHeight="1" x14ac:dyDescent="0.35">
      <c r="A29" s="168">
        <v>11021600</v>
      </c>
      <c r="B29" s="169" t="s">
        <v>42</v>
      </c>
      <c r="C29" s="170">
        <f t="shared" si="1"/>
        <v>0</v>
      </c>
      <c r="D29" s="171"/>
      <c r="E29" s="163"/>
      <c r="F29" s="163"/>
      <c r="G29" s="144"/>
      <c r="H29" s="144"/>
    </row>
    <row r="30" spans="1:8" ht="50.25" hidden="1" customHeight="1" x14ac:dyDescent="0.35">
      <c r="A30" s="27">
        <v>11023000</v>
      </c>
      <c r="B30" s="28" t="s">
        <v>202</v>
      </c>
      <c r="C30" s="170">
        <f t="shared" si="1"/>
        <v>0</v>
      </c>
      <c r="D30" s="171"/>
      <c r="E30" s="163"/>
      <c r="F30" s="163"/>
      <c r="G30" s="144"/>
      <c r="H30" s="144"/>
    </row>
    <row r="31" spans="1:8" ht="27" hidden="1" customHeight="1" x14ac:dyDescent="0.35">
      <c r="A31" s="155" t="s">
        <v>83</v>
      </c>
      <c r="B31" s="161" t="s">
        <v>34</v>
      </c>
      <c r="C31" s="162">
        <f>C32+C37+C39</f>
        <v>0</v>
      </c>
      <c r="D31" s="162">
        <f>D32+D37+D39</f>
        <v>0</v>
      </c>
      <c r="E31" s="162"/>
      <c r="F31" s="163"/>
      <c r="G31" s="144"/>
      <c r="H31" s="144"/>
    </row>
    <row r="32" spans="1:8" ht="24" hidden="1" customHeight="1" x14ac:dyDescent="0.35">
      <c r="A32" s="164">
        <v>13020000</v>
      </c>
      <c r="B32" s="165" t="s">
        <v>35</v>
      </c>
      <c r="C32" s="172">
        <f>C33+C34+C35</f>
        <v>0</v>
      </c>
      <c r="D32" s="172">
        <f>D33+D34+D35</f>
        <v>0</v>
      </c>
      <c r="E32" s="172"/>
      <c r="F32" s="172"/>
      <c r="G32" s="144"/>
      <c r="H32" s="144"/>
    </row>
    <row r="33" spans="1:8" ht="31.5" hidden="1" customHeight="1" x14ac:dyDescent="0.35">
      <c r="A33" s="168">
        <v>13020100</v>
      </c>
      <c r="B33" s="169" t="s">
        <v>36</v>
      </c>
      <c r="C33" s="170">
        <f>D33+E33</f>
        <v>0</v>
      </c>
      <c r="D33" s="173"/>
      <c r="E33" s="162"/>
      <c r="F33" s="163"/>
      <c r="G33" s="144"/>
      <c r="H33" s="144"/>
    </row>
    <row r="34" spans="1:8" ht="33.75" hidden="1" customHeight="1" x14ac:dyDescent="0.35">
      <c r="A34" s="168">
        <v>13020300</v>
      </c>
      <c r="B34" s="257" t="s">
        <v>205</v>
      </c>
      <c r="C34" s="170">
        <f>D34+E34</f>
        <v>0</v>
      </c>
      <c r="D34" s="173"/>
      <c r="E34" s="162"/>
      <c r="F34" s="163"/>
      <c r="G34" s="144"/>
      <c r="H34" s="144"/>
    </row>
    <row r="35" spans="1:8" ht="31.5" hidden="1" customHeight="1" x14ac:dyDescent="0.35">
      <c r="A35" s="168">
        <v>13020400</v>
      </c>
      <c r="B35" s="169" t="s">
        <v>38</v>
      </c>
      <c r="C35" s="170">
        <f>D35+E35</f>
        <v>0</v>
      </c>
      <c r="D35" s="173"/>
      <c r="E35" s="162"/>
      <c r="F35" s="163"/>
      <c r="G35" s="144"/>
      <c r="H35" s="144"/>
    </row>
    <row r="36" spans="1:8" ht="31.5" hidden="1" customHeight="1" x14ac:dyDescent="0.35">
      <c r="A36" s="168">
        <v>13020600</v>
      </c>
      <c r="B36" s="169" t="s">
        <v>203</v>
      </c>
      <c r="C36" s="170">
        <f>D36+E36</f>
        <v>0</v>
      </c>
      <c r="D36" s="173"/>
      <c r="E36" s="162"/>
      <c r="F36" s="163"/>
      <c r="G36" s="144"/>
      <c r="H36" s="144"/>
    </row>
    <row r="37" spans="1:8" ht="24.75" hidden="1" customHeight="1" x14ac:dyDescent="0.35">
      <c r="A37" s="174">
        <v>13030000</v>
      </c>
      <c r="B37" s="175" t="s">
        <v>126</v>
      </c>
      <c r="C37" s="176">
        <f>C38</f>
        <v>0</v>
      </c>
      <c r="D37" s="163">
        <f>D38</f>
        <v>0</v>
      </c>
      <c r="E37" s="162"/>
      <c r="F37" s="163"/>
      <c r="G37" s="144"/>
      <c r="H37" s="144"/>
    </row>
    <row r="38" spans="1:8" ht="30.75" hidden="1" customHeight="1" x14ac:dyDescent="0.35">
      <c r="A38" s="168">
        <v>13030100</v>
      </c>
      <c r="B38" s="169" t="s">
        <v>127</v>
      </c>
      <c r="C38" s="170">
        <f>D38+E38</f>
        <v>0</v>
      </c>
      <c r="D38" s="171"/>
      <c r="E38" s="162"/>
      <c r="F38" s="163"/>
      <c r="G38" s="144"/>
      <c r="H38" s="144"/>
    </row>
    <row r="39" spans="1:8" ht="24" hidden="1" customHeight="1" x14ac:dyDescent="0.35">
      <c r="A39" s="168">
        <v>13070000</v>
      </c>
      <c r="B39" s="169" t="s">
        <v>18</v>
      </c>
      <c r="C39" s="170">
        <f>C40</f>
        <v>0</v>
      </c>
      <c r="D39" s="171">
        <f>D40</f>
        <v>0</v>
      </c>
      <c r="E39" s="162"/>
      <c r="F39" s="163"/>
      <c r="G39" s="144"/>
      <c r="H39" s="144"/>
    </row>
    <row r="40" spans="1:8" ht="21" hidden="1" customHeight="1" x14ac:dyDescent="0.35">
      <c r="A40" s="168">
        <v>13070200</v>
      </c>
      <c r="B40" s="169" t="s">
        <v>198</v>
      </c>
      <c r="C40" s="170">
        <f>D40+E40</f>
        <v>0</v>
      </c>
      <c r="D40" s="171"/>
      <c r="E40" s="162"/>
      <c r="F40" s="163"/>
      <c r="G40" s="144"/>
      <c r="H40" s="144"/>
    </row>
    <row r="41" spans="1:8" ht="26.25" hidden="1" customHeight="1" x14ac:dyDescent="0.35">
      <c r="A41" s="155">
        <v>19000000</v>
      </c>
      <c r="B41" s="194" t="s">
        <v>22</v>
      </c>
      <c r="C41" s="156">
        <f>C42</f>
        <v>0</v>
      </c>
      <c r="D41" s="162"/>
      <c r="E41" s="162">
        <f>E42</f>
        <v>0</v>
      </c>
      <c r="F41" s="163"/>
      <c r="G41" s="144"/>
      <c r="H41" s="144"/>
    </row>
    <row r="42" spans="1:8" ht="24" hidden="1" customHeight="1" x14ac:dyDescent="0.35">
      <c r="A42" s="164">
        <v>19010000</v>
      </c>
      <c r="B42" s="175" t="s">
        <v>19</v>
      </c>
      <c r="C42" s="176">
        <f>C43+C44+C45</f>
        <v>0</v>
      </c>
      <c r="D42" s="172"/>
      <c r="E42" s="172">
        <f>E43+E44+E45</f>
        <v>0</v>
      </c>
      <c r="F42" s="163"/>
      <c r="G42" s="144"/>
      <c r="H42" s="144"/>
    </row>
    <row r="43" spans="1:8" ht="54" hidden="1" customHeight="1" x14ac:dyDescent="0.35">
      <c r="A43" s="168">
        <v>19010100</v>
      </c>
      <c r="B43" s="169" t="s">
        <v>95</v>
      </c>
      <c r="C43" s="170">
        <f>D43+E43</f>
        <v>0</v>
      </c>
      <c r="D43" s="171"/>
      <c r="E43" s="173"/>
      <c r="F43" s="163"/>
      <c r="G43" s="144"/>
      <c r="H43" s="144"/>
    </row>
    <row r="44" spans="1:8" ht="29.25" hidden="1" customHeight="1" x14ac:dyDescent="0.35">
      <c r="A44" s="168">
        <v>19010200</v>
      </c>
      <c r="B44" s="169" t="s">
        <v>20</v>
      </c>
      <c r="C44" s="170">
        <f>D44+E44</f>
        <v>0</v>
      </c>
      <c r="D44" s="171"/>
      <c r="E44" s="173"/>
      <c r="F44" s="163"/>
      <c r="G44" s="144"/>
      <c r="H44" s="144"/>
    </row>
    <row r="45" spans="1:8" ht="41.25" hidden="1" customHeight="1" x14ac:dyDescent="0.35">
      <c r="A45" s="168">
        <v>19010300</v>
      </c>
      <c r="B45" s="169" t="s">
        <v>21</v>
      </c>
      <c r="C45" s="170">
        <f>D45+E45</f>
        <v>0</v>
      </c>
      <c r="D45" s="171"/>
      <c r="E45" s="173"/>
      <c r="F45" s="163"/>
      <c r="G45" s="144"/>
      <c r="H45" s="144"/>
    </row>
    <row r="46" spans="1:8" s="148" customFormat="1" ht="26.25" hidden="1" customHeight="1" x14ac:dyDescent="0.3">
      <c r="A46" s="155">
        <v>20000000</v>
      </c>
      <c r="B46" s="186" t="s">
        <v>4</v>
      </c>
      <c r="C46" s="157">
        <f>C47+C55+C70+C77</f>
        <v>0</v>
      </c>
      <c r="D46" s="157">
        <f>D47+D55+D70+D77</f>
        <v>0</v>
      </c>
      <c r="E46" s="157">
        <f>E47+E55+E70+E77</f>
        <v>0</v>
      </c>
      <c r="F46" s="157"/>
      <c r="G46" s="147"/>
      <c r="H46" s="147"/>
    </row>
    <row r="47" spans="1:8" s="148" customFormat="1" ht="27.75" hidden="1" customHeight="1" x14ac:dyDescent="0.3">
      <c r="A47" s="155" t="s">
        <v>108</v>
      </c>
      <c r="B47" s="161" t="s">
        <v>109</v>
      </c>
      <c r="C47" s="195">
        <f>C48+C51+C54+C50+C53</f>
        <v>0</v>
      </c>
      <c r="D47" s="195">
        <f>D48+D51+D54+D50+D53</f>
        <v>0</v>
      </c>
      <c r="E47" s="195">
        <f>E48+E51+E54+E50</f>
        <v>0</v>
      </c>
      <c r="F47" s="163"/>
      <c r="G47" s="147"/>
      <c r="H47" s="147"/>
    </row>
    <row r="48" spans="1:8" s="148" customFormat="1" ht="66.75" hidden="1" customHeight="1" x14ac:dyDescent="0.3">
      <c r="A48" s="164" t="s">
        <v>10</v>
      </c>
      <c r="B48" s="165" t="s">
        <v>161</v>
      </c>
      <c r="C48" s="177">
        <f>C49</f>
        <v>0</v>
      </c>
      <c r="D48" s="177">
        <f>D49</f>
        <v>0</v>
      </c>
      <c r="E48" s="177"/>
      <c r="F48" s="177"/>
      <c r="G48" s="147"/>
      <c r="H48" s="147"/>
    </row>
    <row r="49" spans="1:8" s="148" customFormat="1" ht="41.25" hidden="1" customHeight="1" x14ac:dyDescent="0.3">
      <c r="A49" s="168">
        <v>21010300</v>
      </c>
      <c r="B49" s="169" t="s">
        <v>45</v>
      </c>
      <c r="C49" s="170">
        <f>D49+E49</f>
        <v>0</v>
      </c>
      <c r="D49" s="171"/>
      <c r="E49" s="162"/>
      <c r="F49" s="163"/>
      <c r="G49" s="147"/>
      <c r="H49" s="147"/>
    </row>
    <row r="50" spans="1:8" s="148" customFormat="1" ht="26.25" hidden="1" customHeight="1" x14ac:dyDescent="0.3">
      <c r="A50" s="181">
        <v>21050000</v>
      </c>
      <c r="B50" s="180" t="s">
        <v>49</v>
      </c>
      <c r="C50" s="176">
        <f>D50+E50</f>
        <v>0</v>
      </c>
      <c r="D50" s="163"/>
      <c r="E50" s="162"/>
      <c r="F50" s="163"/>
      <c r="G50" s="147"/>
      <c r="H50" s="147"/>
    </row>
    <row r="51" spans="1:8" s="148" customFormat="1" ht="26.25" hidden="1" customHeight="1" x14ac:dyDescent="0.3">
      <c r="A51" s="181">
        <v>21080000</v>
      </c>
      <c r="B51" s="180" t="s">
        <v>13</v>
      </c>
      <c r="C51" s="182">
        <f>C52</f>
        <v>0</v>
      </c>
      <c r="D51" s="182">
        <f>D52</f>
        <v>0</v>
      </c>
      <c r="E51" s="157"/>
      <c r="F51" s="157"/>
      <c r="G51" s="147"/>
      <c r="H51" s="147"/>
    </row>
    <row r="52" spans="1:8" s="148" customFormat="1" ht="24.75" hidden="1" customHeight="1" x14ac:dyDescent="0.3">
      <c r="A52" s="168">
        <v>21080500</v>
      </c>
      <c r="B52" s="169" t="s">
        <v>2</v>
      </c>
      <c r="C52" s="170">
        <f>D52+E52</f>
        <v>0</v>
      </c>
      <c r="D52" s="171"/>
      <c r="E52" s="162"/>
      <c r="F52" s="163"/>
      <c r="G52" s="147"/>
      <c r="H52" s="147"/>
    </row>
    <row r="53" spans="1:8" s="148" customFormat="1" ht="49.5" hidden="1" customHeight="1" x14ac:dyDescent="0.3">
      <c r="A53" s="168">
        <v>21082400</v>
      </c>
      <c r="B53" s="169" t="s">
        <v>196</v>
      </c>
      <c r="C53" s="170">
        <f>D53+E53</f>
        <v>0</v>
      </c>
      <c r="D53" s="171"/>
      <c r="E53" s="162"/>
      <c r="F53" s="163"/>
      <c r="G53" s="147"/>
      <c r="H53" s="147"/>
    </row>
    <row r="54" spans="1:8" ht="36.75" hidden="1" customHeight="1" x14ac:dyDescent="0.35">
      <c r="A54" s="181">
        <v>21110000</v>
      </c>
      <c r="B54" s="180" t="s">
        <v>23</v>
      </c>
      <c r="C54" s="176">
        <f>D54+E54</f>
        <v>0</v>
      </c>
      <c r="D54" s="182"/>
      <c r="E54" s="182"/>
      <c r="F54" s="157"/>
      <c r="G54" s="144"/>
      <c r="H54" s="144"/>
    </row>
    <row r="55" spans="1:8" ht="31.5" hidden="1" customHeight="1" x14ac:dyDescent="0.35">
      <c r="A55" s="155" t="s">
        <v>111</v>
      </c>
      <c r="B55" s="161" t="s">
        <v>25</v>
      </c>
      <c r="C55" s="195">
        <f>C56+C67+C69</f>
        <v>0</v>
      </c>
      <c r="D55" s="195">
        <f>D56+D67+D69</f>
        <v>0</v>
      </c>
      <c r="E55" s="195"/>
      <c r="F55" s="163"/>
      <c r="G55" s="144"/>
      <c r="H55" s="144"/>
    </row>
    <row r="56" spans="1:8" ht="24" hidden="1" customHeight="1" x14ac:dyDescent="0.35">
      <c r="A56" s="164">
        <v>22010000</v>
      </c>
      <c r="B56" s="180" t="s">
        <v>33</v>
      </c>
      <c r="C56" s="172">
        <f>C57+C58+C60+C61+C62+C59+C63+C64+C65+C66</f>
        <v>0</v>
      </c>
      <c r="D56" s="172">
        <f>D57+D58+D60+D61+D62+D59+D63+D64+D65+D66</f>
        <v>0</v>
      </c>
      <c r="E56" s="195"/>
      <c r="F56" s="163"/>
      <c r="G56" s="144"/>
      <c r="H56" s="144"/>
    </row>
    <row r="57" spans="1:8" ht="47.25" hidden="1" customHeight="1" x14ac:dyDescent="0.35">
      <c r="A57" s="230">
        <v>22010200</v>
      </c>
      <c r="B57" s="197" t="s">
        <v>46</v>
      </c>
      <c r="C57" s="170">
        <f t="shared" ref="C57:C66" si="2">D57+E57</f>
        <v>0</v>
      </c>
      <c r="D57" s="173"/>
      <c r="E57" s="195"/>
      <c r="F57" s="163"/>
      <c r="G57" s="144"/>
      <c r="H57" s="144"/>
    </row>
    <row r="58" spans="1:8" ht="62.25" hidden="1" customHeight="1" x14ac:dyDescent="0.35">
      <c r="A58" s="230">
        <v>22010500</v>
      </c>
      <c r="B58" s="198" t="s">
        <v>130</v>
      </c>
      <c r="C58" s="170">
        <f t="shared" si="2"/>
        <v>0</v>
      </c>
      <c r="D58" s="173"/>
      <c r="E58" s="195"/>
      <c r="F58" s="163"/>
      <c r="G58" s="144"/>
      <c r="H58" s="144"/>
    </row>
    <row r="59" spans="1:8" ht="50.25" hidden="1" customHeight="1" x14ac:dyDescent="0.35">
      <c r="A59" s="230">
        <v>22010600</v>
      </c>
      <c r="B59" s="197" t="s">
        <v>128</v>
      </c>
      <c r="C59" s="199">
        <f t="shared" si="2"/>
        <v>0</v>
      </c>
      <c r="D59" s="200"/>
      <c r="E59" s="201"/>
      <c r="F59" s="202"/>
      <c r="G59" s="144"/>
      <c r="H59" s="144"/>
    </row>
    <row r="60" spans="1:8" ht="46.5" hidden="1" customHeight="1" x14ac:dyDescent="0.35">
      <c r="A60" s="230">
        <v>22011000</v>
      </c>
      <c r="B60" s="197" t="s">
        <v>131</v>
      </c>
      <c r="C60" s="170">
        <f t="shared" si="2"/>
        <v>0</v>
      </c>
      <c r="D60" s="173"/>
      <c r="E60" s="195"/>
      <c r="F60" s="163"/>
      <c r="G60" s="144"/>
      <c r="H60" s="144"/>
    </row>
    <row r="61" spans="1:8" ht="50.25" hidden="1" customHeight="1" x14ac:dyDescent="0.35">
      <c r="A61" s="230">
        <v>22011100</v>
      </c>
      <c r="B61" s="197" t="s">
        <v>132</v>
      </c>
      <c r="C61" s="170">
        <f t="shared" si="2"/>
        <v>0</v>
      </c>
      <c r="D61" s="173"/>
      <c r="E61" s="195"/>
      <c r="F61" s="163"/>
      <c r="G61" s="144"/>
      <c r="H61" s="144"/>
    </row>
    <row r="62" spans="1:8" ht="31.5" hidden="1" customHeight="1" x14ac:dyDescent="0.35">
      <c r="A62" s="230">
        <v>22011800</v>
      </c>
      <c r="B62" s="197" t="s">
        <v>24</v>
      </c>
      <c r="C62" s="170">
        <f t="shared" si="2"/>
        <v>0</v>
      </c>
      <c r="D62" s="173"/>
      <c r="E62" s="195"/>
      <c r="F62" s="163"/>
      <c r="G62" s="144"/>
      <c r="H62" s="144"/>
    </row>
    <row r="63" spans="1:8" ht="31.5" hidden="1" customHeight="1" x14ac:dyDescent="0.35">
      <c r="A63" s="230">
        <v>22013100</v>
      </c>
      <c r="B63" s="197" t="s">
        <v>98</v>
      </c>
      <c r="C63" s="199">
        <f t="shared" si="2"/>
        <v>0</v>
      </c>
      <c r="D63" s="200"/>
      <c r="E63" s="201"/>
      <c r="F63" s="202"/>
      <c r="G63" s="144"/>
      <c r="H63" s="144"/>
    </row>
    <row r="64" spans="1:8" ht="31.5" hidden="1" customHeight="1" x14ac:dyDescent="0.35">
      <c r="A64" s="230">
        <v>22013200</v>
      </c>
      <c r="B64" s="197" t="s">
        <v>99</v>
      </c>
      <c r="C64" s="199">
        <f t="shared" si="2"/>
        <v>0</v>
      </c>
      <c r="D64" s="200"/>
      <c r="E64" s="201"/>
      <c r="F64" s="202"/>
      <c r="G64" s="144"/>
      <c r="H64" s="144"/>
    </row>
    <row r="65" spans="1:8" ht="31.5" hidden="1" customHeight="1" x14ac:dyDescent="0.35">
      <c r="A65" s="230">
        <v>22013300</v>
      </c>
      <c r="B65" s="197" t="s">
        <v>100</v>
      </c>
      <c r="C65" s="199">
        <f t="shared" si="2"/>
        <v>0</v>
      </c>
      <c r="D65" s="200"/>
      <c r="E65" s="201"/>
      <c r="F65" s="202"/>
      <c r="G65" s="144"/>
      <c r="H65" s="144"/>
    </row>
    <row r="66" spans="1:8" ht="31.5" hidden="1" customHeight="1" x14ac:dyDescent="0.35">
      <c r="A66" s="230">
        <v>22013400</v>
      </c>
      <c r="B66" s="197" t="s">
        <v>101</v>
      </c>
      <c r="C66" s="199">
        <f t="shared" si="2"/>
        <v>0</v>
      </c>
      <c r="D66" s="200"/>
      <c r="E66" s="201"/>
      <c r="F66" s="202"/>
      <c r="G66" s="144"/>
      <c r="H66" s="144"/>
    </row>
    <row r="67" spans="1:8" ht="34.5" hidden="1" customHeight="1" x14ac:dyDescent="0.35">
      <c r="A67" s="181" t="s">
        <v>112</v>
      </c>
      <c r="B67" s="180" t="s">
        <v>14</v>
      </c>
      <c r="C67" s="182">
        <f>C68</f>
        <v>0</v>
      </c>
      <c r="D67" s="182">
        <f>D68</f>
        <v>0</v>
      </c>
      <c r="E67" s="182"/>
      <c r="F67" s="157"/>
      <c r="G67" s="144"/>
      <c r="H67" s="144"/>
    </row>
    <row r="68" spans="1:8" ht="33" hidden="1" customHeight="1" x14ac:dyDescent="0.35">
      <c r="A68" s="168">
        <v>22080400</v>
      </c>
      <c r="B68" s="169" t="s">
        <v>133</v>
      </c>
      <c r="C68" s="170">
        <f>D68+E68</f>
        <v>0</v>
      </c>
      <c r="D68" s="171"/>
      <c r="E68" s="162"/>
      <c r="F68" s="163"/>
      <c r="G68" s="144"/>
      <c r="H68" s="144"/>
    </row>
    <row r="69" spans="1:8" ht="60.75" hidden="1" customHeight="1" x14ac:dyDescent="0.35">
      <c r="A69" s="174">
        <v>22130000</v>
      </c>
      <c r="B69" s="175" t="s">
        <v>47</v>
      </c>
      <c r="C69" s="163">
        <f>D69+E69</f>
        <v>0</v>
      </c>
      <c r="D69" s="163"/>
      <c r="E69" s="162"/>
      <c r="F69" s="163"/>
      <c r="G69" s="144"/>
      <c r="H69" s="144"/>
    </row>
    <row r="70" spans="1:8" ht="27" hidden="1" customHeight="1" x14ac:dyDescent="0.35">
      <c r="A70" s="155" t="s">
        <v>113</v>
      </c>
      <c r="B70" s="161" t="s">
        <v>114</v>
      </c>
      <c r="C70" s="195">
        <f>C71+C74</f>
        <v>0</v>
      </c>
      <c r="D70" s="195">
        <f>D71</f>
        <v>0</v>
      </c>
      <c r="E70" s="195">
        <f>E71+E74</f>
        <v>0</v>
      </c>
      <c r="F70" s="163"/>
      <c r="G70" s="144"/>
      <c r="H70" s="144"/>
    </row>
    <row r="71" spans="1:8" ht="24" hidden="1" customHeight="1" x14ac:dyDescent="0.35">
      <c r="A71" s="181" t="s">
        <v>115</v>
      </c>
      <c r="B71" s="180" t="s">
        <v>116</v>
      </c>
      <c r="C71" s="182">
        <f>D71+E71</f>
        <v>0</v>
      </c>
      <c r="D71" s="182">
        <f>D72</f>
        <v>0</v>
      </c>
      <c r="E71" s="182">
        <f>E73</f>
        <v>0</v>
      </c>
      <c r="F71" s="157"/>
      <c r="G71" s="144"/>
      <c r="H71" s="144"/>
    </row>
    <row r="72" spans="1:8" ht="21.75" hidden="1" customHeight="1" x14ac:dyDescent="0.35">
      <c r="A72" s="168">
        <v>24060300</v>
      </c>
      <c r="B72" s="169" t="s">
        <v>2</v>
      </c>
      <c r="C72" s="170">
        <f>D72+E72</f>
        <v>0</v>
      </c>
      <c r="D72" s="171"/>
      <c r="E72" s="162"/>
      <c r="F72" s="163"/>
      <c r="G72" s="144"/>
      <c r="H72" s="144"/>
    </row>
    <row r="73" spans="1:8" ht="46.5" hidden="1" x14ac:dyDescent="0.35">
      <c r="A73" s="168">
        <v>24062100</v>
      </c>
      <c r="B73" s="169" t="s">
        <v>11</v>
      </c>
      <c r="C73" s="170">
        <f>D73+E73</f>
        <v>0</v>
      </c>
      <c r="D73" s="171"/>
      <c r="E73" s="171"/>
      <c r="F73" s="163"/>
      <c r="G73" s="144"/>
      <c r="H73" s="144"/>
    </row>
    <row r="74" spans="1:8" ht="16.5" hidden="1" customHeight="1" x14ac:dyDescent="0.35">
      <c r="A74" s="181" t="s">
        <v>117</v>
      </c>
      <c r="B74" s="180" t="s">
        <v>118</v>
      </c>
      <c r="C74" s="182">
        <f>C76</f>
        <v>0</v>
      </c>
      <c r="D74" s="182"/>
      <c r="E74" s="182">
        <f>E76</f>
        <v>0</v>
      </c>
      <c r="F74" s="157"/>
      <c r="G74" s="144"/>
      <c r="H74" s="144"/>
    </row>
    <row r="75" spans="1:8" ht="16.5" hidden="1" customHeight="1" x14ac:dyDescent="0.35">
      <c r="A75" s="181"/>
      <c r="B75" s="180"/>
      <c r="C75" s="182"/>
      <c r="D75" s="182"/>
      <c r="E75" s="182"/>
      <c r="F75" s="157"/>
      <c r="G75" s="144"/>
      <c r="H75" s="144"/>
    </row>
    <row r="76" spans="1:8" ht="46.5" hidden="1" x14ac:dyDescent="0.35">
      <c r="A76" s="168">
        <v>24110900</v>
      </c>
      <c r="B76" s="169" t="s">
        <v>9</v>
      </c>
      <c r="C76" s="170">
        <f>D76+E76</f>
        <v>0</v>
      </c>
      <c r="D76" s="171"/>
      <c r="E76" s="171"/>
      <c r="F76" s="163"/>
      <c r="G76" s="144"/>
      <c r="H76" s="144"/>
    </row>
    <row r="77" spans="1:8" ht="19.5" hidden="1" customHeight="1" x14ac:dyDescent="0.35">
      <c r="A77" s="155">
        <v>25000000</v>
      </c>
      <c r="B77" s="161" t="s">
        <v>119</v>
      </c>
      <c r="C77" s="195">
        <f>C78+C83</f>
        <v>0</v>
      </c>
      <c r="D77" s="195"/>
      <c r="E77" s="195">
        <f>E78+E83</f>
        <v>0</v>
      </c>
      <c r="F77" s="163"/>
      <c r="G77" s="144"/>
      <c r="H77" s="203"/>
    </row>
    <row r="78" spans="1:8" ht="31.5" hidden="1" customHeight="1" x14ac:dyDescent="0.35">
      <c r="A78" s="181">
        <v>25010000</v>
      </c>
      <c r="B78" s="180" t="s">
        <v>48</v>
      </c>
      <c r="C78" s="182">
        <f>C79+C80+C81+C82</f>
        <v>0</v>
      </c>
      <c r="D78" s="182"/>
      <c r="E78" s="182">
        <f>E79+E80+E81+E82</f>
        <v>0</v>
      </c>
      <c r="F78" s="157"/>
      <c r="G78" s="144"/>
      <c r="H78" s="144"/>
    </row>
    <row r="79" spans="1:8" ht="32.25" hidden="1" customHeight="1" x14ac:dyDescent="0.35">
      <c r="A79" s="168">
        <v>25010100</v>
      </c>
      <c r="B79" s="169" t="s">
        <v>26</v>
      </c>
      <c r="C79" s="170">
        <f>D79+E79</f>
        <v>0</v>
      </c>
      <c r="D79" s="171"/>
      <c r="E79" s="171"/>
      <c r="F79" s="163"/>
      <c r="G79" s="144"/>
      <c r="H79" s="144"/>
    </row>
    <row r="80" spans="1:8" ht="32.25" hidden="1" customHeight="1" x14ac:dyDescent="0.35">
      <c r="A80" s="168">
        <v>25010200</v>
      </c>
      <c r="B80" s="169" t="s">
        <v>27</v>
      </c>
      <c r="C80" s="170">
        <f>D80+E80</f>
        <v>0</v>
      </c>
      <c r="D80" s="171"/>
      <c r="E80" s="171"/>
      <c r="F80" s="163"/>
      <c r="G80" s="144"/>
      <c r="H80" s="144"/>
    </row>
    <row r="81" spans="1:8" ht="33" hidden="1" customHeight="1" x14ac:dyDescent="0.35">
      <c r="A81" s="168">
        <v>25010300</v>
      </c>
      <c r="B81" s="169" t="s">
        <v>102</v>
      </c>
      <c r="C81" s="170">
        <f>D81+E81</f>
        <v>0</v>
      </c>
      <c r="D81" s="171"/>
      <c r="E81" s="171"/>
      <c r="F81" s="163"/>
      <c r="G81" s="144"/>
      <c r="H81" s="144"/>
    </row>
    <row r="82" spans="1:8" ht="32.25" hidden="1" customHeight="1" x14ac:dyDescent="0.35">
      <c r="A82" s="168">
        <v>25010400</v>
      </c>
      <c r="B82" s="169" t="s">
        <v>28</v>
      </c>
      <c r="C82" s="170">
        <f>D82+E82</f>
        <v>0</v>
      </c>
      <c r="D82" s="171"/>
      <c r="E82" s="171"/>
      <c r="F82" s="163"/>
      <c r="G82" s="144"/>
      <c r="H82" s="144"/>
    </row>
    <row r="83" spans="1:8" ht="19.5" hidden="1" customHeight="1" x14ac:dyDescent="0.35">
      <c r="A83" s="181">
        <v>25020000</v>
      </c>
      <c r="B83" s="180" t="s">
        <v>15</v>
      </c>
      <c r="C83" s="182">
        <f>C84</f>
        <v>0</v>
      </c>
      <c r="D83" s="182"/>
      <c r="E83" s="182">
        <f>E84</f>
        <v>0</v>
      </c>
      <c r="F83" s="157"/>
      <c r="G83" s="144"/>
      <c r="H83" s="144"/>
    </row>
    <row r="84" spans="1:8" ht="80.25" hidden="1" customHeight="1" x14ac:dyDescent="0.35">
      <c r="A84" s="168">
        <v>25020200</v>
      </c>
      <c r="B84" s="169" t="s">
        <v>162</v>
      </c>
      <c r="C84" s="170">
        <f>D84+E84</f>
        <v>0</v>
      </c>
      <c r="D84" s="171"/>
      <c r="E84" s="171"/>
      <c r="F84" s="163"/>
      <c r="G84" s="144"/>
      <c r="H84" s="144"/>
    </row>
    <row r="85" spans="1:8" ht="18" hidden="1" x14ac:dyDescent="0.35">
      <c r="A85" s="155">
        <v>30000000</v>
      </c>
      <c r="B85" s="186" t="s">
        <v>5</v>
      </c>
      <c r="C85" s="157">
        <f>C86</f>
        <v>0</v>
      </c>
      <c r="D85" s="157"/>
      <c r="E85" s="157">
        <f>E87</f>
        <v>0</v>
      </c>
      <c r="F85" s="157">
        <f>F87</f>
        <v>0</v>
      </c>
      <c r="G85" s="144"/>
      <c r="H85" s="144"/>
    </row>
    <row r="86" spans="1:8" ht="17.5" hidden="1" x14ac:dyDescent="0.35">
      <c r="A86" s="155" t="s">
        <v>134</v>
      </c>
      <c r="B86" s="161" t="s">
        <v>135</v>
      </c>
      <c r="C86" s="157">
        <f>D86+E86</f>
        <v>0</v>
      </c>
      <c r="D86" s="157"/>
      <c r="E86" s="157">
        <f>E87</f>
        <v>0</v>
      </c>
      <c r="F86" s="157">
        <f>F87</f>
        <v>0</v>
      </c>
      <c r="G86" s="144"/>
      <c r="H86" s="144"/>
    </row>
    <row r="87" spans="1:8" ht="31.5" hidden="1" customHeight="1" x14ac:dyDescent="0.35">
      <c r="A87" s="181">
        <v>31030000</v>
      </c>
      <c r="B87" s="180" t="s">
        <v>44</v>
      </c>
      <c r="C87" s="182">
        <f>D87+E87</f>
        <v>0</v>
      </c>
      <c r="D87" s="182"/>
      <c r="E87" s="182"/>
      <c r="F87" s="182"/>
      <c r="G87" s="144"/>
      <c r="H87" s="144"/>
    </row>
    <row r="88" spans="1:8" s="148" customFormat="1" ht="0.75" customHeight="1" x14ac:dyDescent="0.3">
      <c r="A88" s="231"/>
      <c r="B88" s="186" t="s">
        <v>89</v>
      </c>
      <c r="C88" s="157">
        <f>C14+C46+C85</f>
        <v>0</v>
      </c>
      <c r="D88" s="157">
        <f>D14+D46+D85</f>
        <v>0</v>
      </c>
      <c r="E88" s="157">
        <f>E14+E46+E85</f>
        <v>0</v>
      </c>
      <c r="F88" s="157">
        <f>F85</f>
        <v>0</v>
      </c>
      <c r="G88" s="147"/>
      <c r="H88" s="147"/>
    </row>
    <row r="89" spans="1:8" s="148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1829065.6</v>
      </c>
      <c r="D89" s="98">
        <f>D90</f>
        <v>1829065.6</v>
      </c>
      <c r="E89" s="98">
        <f>E90+E132</f>
        <v>0</v>
      </c>
      <c r="F89" s="98">
        <f>F90</f>
        <v>0</v>
      </c>
      <c r="G89" s="204"/>
      <c r="H89" s="147"/>
    </row>
    <row r="90" spans="1:8" s="148" customFormat="1" ht="21" customHeight="1" x14ac:dyDescent="0.3">
      <c r="A90" s="104">
        <v>41000000</v>
      </c>
      <c r="B90" s="106" t="s">
        <v>51</v>
      </c>
      <c r="C90" s="98">
        <f t="shared" si="3"/>
        <v>1829065.6</v>
      </c>
      <c r="D90" s="98">
        <f>D96+D91+D126</f>
        <v>1829065.6</v>
      </c>
      <c r="E90" s="98">
        <f>E96+E91+E126</f>
        <v>0</v>
      </c>
      <c r="F90" s="98">
        <f>F96+F91+F126</f>
        <v>0</v>
      </c>
      <c r="G90" s="147"/>
      <c r="H90" s="147"/>
    </row>
    <row r="91" spans="1:8" s="148" customFormat="1" ht="21" hidden="1" customHeight="1" x14ac:dyDescent="0.3">
      <c r="A91" s="178">
        <v>41020000</v>
      </c>
      <c r="B91" s="179" t="s">
        <v>93</v>
      </c>
      <c r="C91" s="157">
        <f t="shared" si="3"/>
        <v>0</v>
      </c>
      <c r="D91" s="162">
        <f>D92+D94+D95+D93</f>
        <v>0</v>
      </c>
      <c r="E91" s="162"/>
      <c r="F91" s="162"/>
      <c r="G91" s="204"/>
      <c r="H91" s="147"/>
    </row>
    <row r="92" spans="1:8" s="148" customFormat="1" ht="18" hidden="1" x14ac:dyDescent="0.3">
      <c r="A92" s="181">
        <v>41020100</v>
      </c>
      <c r="B92" s="180" t="s">
        <v>52</v>
      </c>
      <c r="C92" s="157">
        <f t="shared" si="3"/>
        <v>0</v>
      </c>
      <c r="D92" s="182"/>
      <c r="E92" s="182"/>
      <c r="F92" s="157"/>
      <c r="G92" s="147"/>
      <c r="H92" s="147"/>
    </row>
    <row r="93" spans="1:8" s="148" customFormat="1" ht="86.25" hidden="1" customHeight="1" x14ac:dyDescent="0.3">
      <c r="A93" s="181">
        <v>41021300</v>
      </c>
      <c r="B93" s="180" t="s">
        <v>174</v>
      </c>
      <c r="C93" s="157">
        <f t="shared" si="3"/>
        <v>0</v>
      </c>
      <c r="D93" s="182"/>
      <c r="E93" s="182"/>
      <c r="F93" s="157"/>
      <c r="G93" s="147"/>
      <c r="H93" s="147"/>
    </row>
    <row r="94" spans="1:8" s="148" customFormat="1" ht="46.5" hidden="1" x14ac:dyDescent="0.3">
      <c r="A94" s="181">
        <v>41020200</v>
      </c>
      <c r="B94" s="180" t="s">
        <v>78</v>
      </c>
      <c r="C94" s="157">
        <f t="shared" si="3"/>
        <v>0</v>
      </c>
      <c r="D94" s="182"/>
      <c r="E94" s="182"/>
      <c r="F94" s="157"/>
      <c r="G94" s="147"/>
      <c r="H94" s="147"/>
    </row>
    <row r="95" spans="1:8" s="148" customFormat="1" ht="18" hidden="1" x14ac:dyDescent="0.3">
      <c r="A95" s="181"/>
      <c r="B95" s="180"/>
      <c r="C95" s="157">
        <f t="shared" si="3"/>
        <v>0</v>
      </c>
      <c r="D95" s="182"/>
      <c r="E95" s="182"/>
      <c r="F95" s="157"/>
      <c r="G95" s="147"/>
      <c r="H95" s="147"/>
    </row>
    <row r="96" spans="1:8" s="148" customFormat="1" ht="17.5" hidden="1" x14ac:dyDescent="0.3">
      <c r="A96" s="178">
        <v>41030000</v>
      </c>
      <c r="B96" s="179" t="s">
        <v>94</v>
      </c>
      <c r="C96" s="157">
        <f t="shared" si="3"/>
        <v>0</v>
      </c>
      <c r="D96" s="162">
        <f>D97+D98+D100+D101+D103+D104+D105+D106+D107+D109+D113+D110+D129+D102+D112+D111+D117+D118+D119</f>
        <v>0</v>
      </c>
      <c r="E96" s="162">
        <f>E108+E113+E101</f>
        <v>0</v>
      </c>
      <c r="F96" s="162">
        <f>F97+F98+F100+F101+F103+F104+F105+F106+F107+F109+F113+F110+F129+F102+F112</f>
        <v>0</v>
      </c>
      <c r="G96" s="147"/>
      <c r="H96" s="147"/>
    </row>
    <row r="97" spans="1:9" s="148" customFormat="1" ht="132" hidden="1" customHeight="1" x14ac:dyDescent="0.3">
      <c r="A97" s="181">
        <v>41030600</v>
      </c>
      <c r="B97" s="180" t="s">
        <v>164</v>
      </c>
      <c r="C97" s="157">
        <f t="shared" si="3"/>
        <v>0</v>
      </c>
      <c r="D97" s="157"/>
      <c r="E97" s="157"/>
      <c r="F97" s="157"/>
      <c r="G97" s="147"/>
    </row>
    <row r="98" spans="1:9" s="148" customFormat="1" ht="144.75" hidden="1" customHeight="1" x14ac:dyDescent="0.3">
      <c r="A98" s="181">
        <v>41030800</v>
      </c>
      <c r="B98" s="165" t="s">
        <v>165</v>
      </c>
      <c r="C98" s="157">
        <f t="shared" si="3"/>
        <v>0</v>
      </c>
      <c r="D98" s="157"/>
      <c r="E98" s="157"/>
      <c r="F98" s="157"/>
      <c r="G98" s="147"/>
      <c r="H98" s="147"/>
    </row>
    <row r="99" spans="1:9" s="148" customFormat="1" ht="72" hidden="1" customHeight="1" x14ac:dyDescent="0.3">
      <c r="A99" s="181">
        <v>41030900</v>
      </c>
      <c r="B99" s="180" t="s">
        <v>166</v>
      </c>
      <c r="C99" s="157">
        <f t="shared" si="3"/>
        <v>0</v>
      </c>
      <c r="D99" s="157"/>
      <c r="E99" s="157"/>
      <c r="F99" s="157"/>
      <c r="G99" s="147"/>
      <c r="H99" s="147"/>
    </row>
    <row r="100" spans="1:9" s="148" customFormat="1" ht="46.5" hidden="1" x14ac:dyDescent="0.3">
      <c r="A100" s="181">
        <v>41031000</v>
      </c>
      <c r="B100" s="180" t="s">
        <v>59</v>
      </c>
      <c r="C100" s="157">
        <f t="shared" si="3"/>
        <v>0</v>
      </c>
      <c r="D100" s="157"/>
      <c r="E100" s="157"/>
      <c r="F100" s="157"/>
      <c r="G100" s="147"/>
      <c r="H100" s="147"/>
    </row>
    <row r="101" spans="1:9" s="148" customFormat="1" ht="87" hidden="1" customHeight="1" x14ac:dyDescent="0.3">
      <c r="A101" s="183">
        <v>41034800</v>
      </c>
      <c r="B101" s="180" t="s">
        <v>194</v>
      </c>
      <c r="C101" s="157">
        <f t="shared" si="3"/>
        <v>0</v>
      </c>
      <c r="D101" s="157"/>
      <c r="E101" s="157"/>
      <c r="F101" s="157"/>
      <c r="G101" s="147"/>
      <c r="H101" s="147"/>
    </row>
    <row r="102" spans="1:9" s="148" customFormat="1" ht="54.75" hidden="1" customHeight="1" x14ac:dyDescent="0.3">
      <c r="A102" s="181">
        <v>41033000</v>
      </c>
      <c r="B102" s="180" t="s">
        <v>104</v>
      </c>
      <c r="C102" s="157">
        <f t="shared" si="3"/>
        <v>0</v>
      </c>
      <c r="D102" s="182"/>
      <c r="E102" s="157"/>
      <c r="F102" s="157"/>
      <c r="G102" s="147"/>
      <c r="H102" s="147"/>
    </row>
    <row r="103" spans="1:9" s="148" customFormat="1" ht="54.75" hidden="1" customHeight="1" x14ac:dyDescent="0.3">
      <c r="A103" s="181">
        <v>41031200</v>
      </c>
      <c r="B103" s="180" t="s">
        <v>159</v>
      </c>
      <c r="C103" s="157">
        <f t="shared" si="3"/>
        <v>0</v>
      </c>
      <c r="D103" s="182"/>
      <c r="E103" s="157"/>
      <c r="F103" s="157"/>
      <c r="G103" s="147"/>
      <c r="H103" s="147"/>
    </row>
    <row r="104" spans="1:9" s="148" customFormat="1" ht="54.75" hidden="1" customHeight="1" x14ac:dyDescent="0.3">
      <c r="A104" s="181">
        <v>41033700</v>
      </c>
      <c r="B104" s="180" t="s">
        <v>63</v>
      </c>
      <c r="C104" s="157">
        <f t="shared" si="3"/>
        <v>0</v>
      </c>
      <c r="D104" s="157"/>
      <c r="E104" s="157"/>
      <c r="F104" s="157"/>
      <c r="G104" s="147"/>
      <c r="H104" s="147"/>
    </row>
    <row r="105" spans="1:9" s="148" customFormat="1" ht="18" hidden="1" x14ac:dyDescent="0.3">
      <c r="A105" s="181">
        <v>41033900</v>
      </c>
      <c r="B105" s="165" t="s">
        <v>54</v>
      </c>
      <c r="C105" s="157">
        <f t="shared" si="3"/>
        <v>0</v>
      </c>
      <c r="D105" s="182"/>
      <c r="E105" s="182"/>
      <c r="F105" s="162"/>
      <c r="G105" s="147"/>
      <c r="H105" s="147"/>
    </row>
    <row r="106" spans="1:9" s="148" customFormat="1" ht="18" hidden="1" x14ac:dyDescent="0.3">
      <c r="A106" s="181">
        <v>41034200</v>
      </c>
      <c r="B106" s="165" t="s">
        <v>55</v>
      </c>
      <c r="C106" s="157">
        <f t="shared" si="3"/>
        <v>0</v>
      </c>
      <c r="D106" s="182"/>
      <c r="E106" s="182"/>
      <c r="F106" s="162"/>
      <c r="G106" s="147"/>
      <c r="H106" s="147"/>
    </row>
    <row r="107" spans="1:9" s="148" customFormat="1" ht="97.5" hidden="1" customHeight="1" x14ac:dyDescent="0.3">
      <c r="A107" s="181">
        <v>41034400</v>
      </c>
      <c r="B107" s="165" t="s">
        <v>167</v>
      </c>
      <c r="C107" s="157">
        <f t="shared" si="3"/>
        <v>0</v>
      </c>
      <c r="D107" s="182"/>
      <c r="E107" s="182"/>
      <c r="F107" s="162"/>
      <c r="G107" s="147"/>
      <c r="H107" s="147"/>
      <c r="I107" s="205"/>
    </row>
    <row r="108" spans="1:9" s="148" customFormat="1" ht="62" hidden="1" x14ac:dyDescent="0.3">
      <c r="A108" s="181">
        <v>41034900</v>
      </c>
      <c r="B108" s="165" t="s">
        <v>57</v>
      </c>
      <c r="C108" s="157">
        <f t="shared" si="3"/>
        <v>0</v>
      </c>
      <c r="D108" s="182"/>
      <c r="E108" s="182"/>
      <c r="F108" s="172"/>
      <c r="G108" s="147"/>
      <c r="H108" s="147"/>
    </row>
    <row r="109" spans="1:9" s="148" customFormat="1" ht="109.5" hidden="1" customHeight="1" x14ac:dyDescent="0.3">
      <c r="A109" s="181">
        <v>41035800</v>
      </c>
      <c r="B109" s="180" t="s">
        <v>168</v>
      </c>
      <c r="C109" s="157">
        <f t="shared" si="3"/>
        <v>0</v>
      </c>
      <c r="D109" s="182"/>
      <c r="E109" s="182"/>
      <c r="F109" s="157"/>
      <c r="G109" s="147"/>
      <c r="H109" s="147"/>
    </row>
    <row r="110" spans="1:9" s="148" customFormat="1" ht="60.75" hidden="1" customHeight="1" x14ac:dyDescent="0.3">
      <c r="A110" s="181">
        <v>41035400</v>
      </c>
      <c r="B110" s="180" t="s">
        <v>71</v>
      </c>
      <c r="C110" s="157">
        <f t="shared" si="3"/>
        <v>0</v>
      </c>
      <c r="D110" s="182"/>
      <c r="E110" s="182"/>
      <c r="F110" s="157"/>
      <c r="G110" s="147"/>
      <c r="H110" s="147"/>
    </row>
    <row r="111" spans="1:9" s="148" customFormat="1" ht="60.75" hidden="1" customHeight="1" x14ac:dyDescent="0.3">
      <c r="A111" s="181">
        <v>41035600</v>
      </c>
      <c r="B111" s="180" t="s">
        <v>137</v>
      </c>
      <c r="C111" s="157">
        <f t="shared" si="3"/>
        <v>0</v>
      </c>
      <c r="D111" s="182"/>
      <c r="E111" s="182"/>
      <c r="F111" s="157"/>
      <c r="G111" s="147"/>
      <c r="H111" s="147"/>
    </row>
    <row r="112" spans="1:9" s="148" customFormat="1" ht="60.75" hidden="1" customHeight="1" x14ac:dyDescent="0.3">
      <c r="A112" s="181">
        <v>41037000</v>
      </c>
      <c r="B112" s="180" t="s">
        <v>129</v>
      </c>
      <c r="C112" s="157">
        <f t="shared" si="3"/>
        <v>0</v>
      </c>
      <c r="D112" s="182"/>
      <c r="E112" s="182"/>
      <c r="F112" s="157"/>
      <c r="G112" s="147"/>
      <c r="H112" s="147"/>
    </row>
    <row r="113" spans="1:11" s="148" customFormat="1" ht="66" hidden="1" customHeight="1" x14ac:dyDescent="0.3">
      <c r="A113" s="181">
        <v>41037300</v>
      </c>
      <c r="B113" s="180" t="s">
        <v>79</v>
      </c>
      <c r="C113" s="157">
        <f t="shared" si="3"/>
        <v>0</v>
      </c>
      <c r="D113" s="182"/>
      <c r="E113" s="182"/>
      <c r="F113" s="157"/>
      <c r="G113" s="147"/>
      <c r="H113" s="147"/>
    </row>
    <row r="114" spans="1:11" s="148" customFormat="1" ht="18" hidden="1" x14ac:dyDescent="0.3">
      <c r="A114" s="181">
        <v>41033500</v>
      </c>
      <c r="B114" s="165" t="s">
        <v>56</v>
      </c>
      <c r="C114" s="157">
        <f t="shared" si="3"/>
        <v>0</v>
      </c>
      <c r="D114" s="172"/>
      <c r="E114" s="162"/>
      <c r="F114" s="162"/>
      <c r="G114" s="147"/>
      <c r="H114" s="147"/>
    </row>
    <row r="115" spans="1:11" hidden="1" x14ac:dyDescent="0.35">
      <c r="C115" s="207"/>
      <c r="D115" s="207"/>
      <c r="E115" s="207"/>
      <c r="F115" s="207"/>
      <c r="I115" s="148"/>
      <c r="J115" s="148"/>
      <c r="K115" s="148"/>
    </row>
    <row r="116" spans="1:11" s="148" customFormat="1" ht="46.5" hidden="1" x14ac:dyDescent="0.3">
      <c r="A116" s="181">
        <v>41030000</v>
      </c>
      <c r="B116" s="180" t="s">
        <v>60</v>
      </c>
      <c r="C116" s="157">
        <f t="shared" ref="C116:C122" si="4">D116+E116</f>
        <v>0</v>
      </c>
      <c r="D116" s="182"/>
      <c r="E116" s="182"/>
      <c r="F116" s="157"/>
      <c r="G116" s="147"/>
      <c r="H116" s="147"/>
    </row>
    <row r="117" spans="1:11" s="148" customFormat="1" ht="139.5" hidden="1" x14ac:dyDescent="0.3">
      <c r="A117" s="183">
        <v>41036400</v>
      </c>
      <c r="B117" s="180" t="s">
        <v>191</v>
      </c>
      <c r="C117" s="157">
        <f t="shared" si="4"/>
        <v>0</v>
      </c>
      <c r="D117" s="182"/>
      <c r="E117" s="182"/>
      <c r="F117" s="157"/>
      <c r="G117" s="147"/>
      <c r="H117" s="147"/>
    </row>
    <row r="118" spans="1:11" s="148" customFormat="1" ht="201.5" hidden="1" x14ac:dyDescent="0.3">
      <c r="A118" s="183">
        <v>41030500</v>
      </c>
      <c r="B118" s="180" t="s">
        <v>190</v>
      </c>
      <c r="C118" s="157">
        <f t="shared" si="4"/>
        <v>0</v>
      </c>
      <c r="D118" s="182"/>
      <c r="E118" s="182"/>
      <c r="F118" s="157"/>
      <c r="G118" s="147"/>
      <c r="H118" s="147"/>
    </row>
    <row r="119" spans="1:11" s="148" customFormat="1" ht="201.5" hidden="1" x14ac:dyDescent="0.3">
      <c r="A119" s="183">
        <v>41036100</v>
      </c>
      <c r="B119" s="180" t="s">
        <v>189</v>
      </c>
      <c r="C119" s="157">
        <f t="shared" si="4"/>
        <v>0</v>
      </c>
      <c r="D119" s="182"/>
      <c r="E119" s="182"/>
      <c r="F119" s="157"/>
      <c r="G119" s="147"/>
      <c r="H119" s="147"/>
    </row>
    <row r="120" spans="1:11" s="148" customFormat="1" ht="31" hidden="1" x14ac:dyDescent="0.3">
      <c r="A120" s="181">
        <v>41034400</v>
      </c>
      <c r="B120" s="180" t="s">
        <v>65</v>
      </c>
      <c r="C120" s="157">
        <f t="shared" si="4"/>
        <v>0</v>
      </c>
      <c r="D120" s="182"/>
      <c r="E120" s="182"/>
      <c r="F120" s="157"/>
      <c r="G120" s="147"/>
      <c r="H120" s="147"/>
    </row>
    <row r="121" spans="1:11" s="148" customFormat="1" ht="31" hidden="1" x14ac:dyDescent="0.3">
      <c r="A121" s="181">
        <v>41034800</v>
      </c>
      <c r="B121" s="180" t="s">
        <v>66</v>
      </c>
      <c r="C121" s="157">
        <f t="shared" si="4"/>
        <v>0</v>
      </c>
      <c r="D121" s="182"/>
      <c r="E121" s="182"/>
      <c r="F121" s="157"/>
      <c r="G121" s="147"/>
      <c r="H121" s="147"/>
    </row>
    <row r="122" spans="1:11" s="148" customFormat="1" ht="31" hidden="1" x14ac:dyDescent="0.3">
      <c r="A122" s="181" t="s">
        <v>67</v>
      </c>
      <c r="B122" s="180" t="s">
        <v>68</v>
      </c>
      <c r="C122" s="157">
        <f t="shared" si="4"/>
        <v>0</v>
      </c>
      <c r="D122" s="182"/>
      <c r="E122" s="182"/>
      <c r="F122" s="157"/>
      <c r="G122" s="147"/>
      <c r="H122" s="147"/>
    </row>
    <row r="123" spans="1:11" hidden="1" x14ac:dyDescent="0.35">
      <c r="C123" s="207"/>
      <c r="D123" s="207"/>
      <c r="E123" s="207"/>
      <c r="F123" s="207"/>
      <c r="I123" s="148"/>
      <c r="J123" s="148"/>
      <c r="K123" s="148"/>
    </row>
    <row r="124" spans="1:11" s="148" customFormat="1" ht="46.5" hidden="1" x14ac:dyDescent="0.3">
      <c r="A124" s="181">
        <v>41036300</v>
      </c>
      <c r="B124" s="180" t="s">
        <v>69</v>
      </c>
      <c r="C124" s="157">
        <f t="shared" ref="C124:C131" si="5">D124+E124</f>
        <v>0</v>
      </c>
      <c r="D124" s="182"/>
      <c r="E124" s="182"/>
      <c r="F124" s="157"/>
      <c r="G124" s="147"/>
      <c r="H124" s="147"/>
    </row>
    <row r="125" spans="1:11" s="148" customFormat="1" ht="31" hidden="1" x14ac:dyDescent="0.3">
      <c r="A125" s="181">
        <v>41030000</v>
      </c>
      <c r="B125" s="180" t="s">
        <v>70</v>
      </c>
      <c r="C125" s="157">
        <f t="shared" si="5"/>
        <v>0</v>
      </c>
      <c r="D125" s="182"/>
      <c r="E125" s="182"/>
      <c r="F125" s="157"/>
      <c r="G125" s="147"/>
      <c r="H125" s="147"/>
    </row>
    <row r="126" spans="1:11" s="148" customFormat="1" ht="32.25" customHeight="1" x14ac:dyDescent="0.3">
      <c r="A126" s="113">
        <v>41050000</v>
      </c>
      <c r="B126" s="114" t="s">
        <v>96</v>
      </c>
      <c r="C126" s="96">
        <f t="shared" si="5"/>
        <v>1829065.6</v>
      </c>
      <c r="D126" s="97">
        <f>D128</f>
        <v>1829065.6</v>
      </c>
      <c r="E126" s="97">
        <f>E128+E127</f>
        <v>0</v>
      </c>
      <c r="F126" s="97">
        <f>F128+F127</f>
        <v>0</v>
      </c>
      <c r="G126" s="147"/>
      <c r="H126" s="147"/>
    </row>
    <row r="127" spans="1:11" s="148" customFormat="1" ht="32.25" hidden="1" customHeight="1" x14ac:dyDescent="0.3">
      <c r="A127" s="181">
        <v>41051000</v>
      </c>
      <c r="B127" s="180" t="s">
        <v>120</v>
      </c>
      <c r="C127" s="157">
        <f t="shared" si="5"/>
        <v>0</v>
      </c>
      <c r="D127" s="182"/>
      <c r="E127" s="182"/>
      <c r="F127" s="157"/>
      <c r="G127" s="147"/>
      <c r="H127" s="147"/>
    </row>
    <row r="128" spans="1:11" s="148" customFormat="1" ht="47.25" customHeight="1" x14ac:dyDescent="0.3">
      <c r="A128" s="117">
        <v>41053900</v>
      </c>
      <c r="B128" s="110" t="s">
        <v>97</v>
      </c>
      <c r="C128" s="92">
        <f t="shared" si="5"/>
        <v>1829065.6</v>
      </c>
      <c r="D128" s="112">
        <f>1200000+550000+79065.6</f>
        <v>1829065.6</v>
      </c>
      <c r="E128" s="112"/>
      <c r="F128" s="112"/>
      <c r="G128" s="147"/>
      <c r="H128" s="208"/>
    </row>
    <row r="129" spans="1:16" s="148" customFormat="1" ht="31" hidden="1" x14ac:dyDescent="0.3">
      <c r="A129" s="181">
        <v>41033300</v>
      </c>
      <c r="B129" s="180" t="s">
        <v>84</v>
      </c>
      <c r="C129" s="157">
        <f t="shared" si="5"/>
        <v>0</v>
      </c>
      <c r="D129" s="209"/>
      <c r="E129" s="182"/>
      <c r="F129" s="157"/>
      <c r="G129" s="147"/>
      <c r="H129" s="147"/>
    </row>
    <row r="130" spans="1:16" s="148" customFormat="1" ht="31" hidden="1" x14ac:dyDescent="0.3">
      <c r="A130" s="181">
        <v>41030000</v>
      </c>
      <c r="B130" s="180" t="s">
        <v>72</v>
      </c>
      <c r="C130" s="157">
        <f t="shared" si="5"/>
        <v>0</v>
      </c>
      <c r="D130" s="182"/>
      <c r="E130" s="182"/>
      <c r="F130" s="157"/>
      <c r="G130" s="147"/>
      <c r="H130" s="147"/>
    </row>
    <row r="131" spans="1:16" s="148" customFormat="1" ht="31" hidden="1" x14ac:dyDescent="0.3">
      <c r="A131" s="181">
        <v>41030000</v>
      </c>
      <c r="B131" s="180" t="s">
        <v>73</v>
      </c>
      <c r="C131" s="157">
        <f t="shared" si="5"/>
        <v>0</v>
      </c>
      <c r="D131" s="182"/>
      <c r="E131" s="182"/>
      <c r="F131" s="157"/>
      <c r="G131" s="147"/>
      <c r="H131" s="147"/>
    </row>
    <row r="132" spans="1:16" s="148" customFormat="1" ht="18" hidden="1" x14ac:dyDescent="0.3">
      <c r="A132" s="178" t="s">
        <v>74</v>
      </c>
      <c r="B132" s="179" t="s">
        <v>75</v>
      </c>
      <c r="C132" s="157"/>
      <c r="D132" s="182"/>
      <c r="E132" s="162">
        <f>E133</f>
        <v>0</v>
      </c>
      <c r="F132" s="157"/>
      <c r="G132" s="147"/>
      <c r="H132" s="147"/>
    </row>
    <row r="133" spans="1:16" s="148" customFormat="1" ht="21" hidden="1" customHeight="1" x14ac:dyDescent="0.3">
      <c r="A133" s="181">
        <v>42020000</v>
      </c>
      <c r="B133" s="180" t="s">
        <v>76</v>
      </c>
      <c r="C133" s="157"/>
      <c r="D133" s="182"/>
      <c r="E133" s="182"/>
      <c r="F133" s="157"/>
      <c r="G133" s="147"/>
      <c r="H133" s="147"/>
    </row>
    <row r="134" spans="1:16" s="148" customFormat="1" ht="21" hidden="1" customHeight="1" x14ac:dyDescent="0.3">
      <c r="A134" s="181"/>
      <c r="B134" s="180"/>
      <c r="C134" s="157"/>
      <c r="D134" s="182"/>
      <c r="E134" s="182"/>
      <c r="F134" s="157"/>
      <c r="G134" s="147"/>
      <c r="H134" s="147"/>
    </row>
    <row r="135" spans="1:16" s="148" customFormat="1" ht="21" customHeight="1" x14ac:dyDescent="0.3">
      <c r="A135" s="120"/>
      <c r="B135" s="121" t="s">
        <v>77</v>
      </c>
      <c r="C135" s="98">
        <f>C88+C89</f>
        <v>1829065.6</v>
      </c>
      <c r="D135" s="98">
        <f>D88+D89</f>
        <v>1829065.6</v>
      </c>
      <c r="E135" s="98">
        <f>E88+E89</f>
        <v>0</v>
      </c>
      <c r="F135" s="98">
        <f>F88+F89</f>
        <v>0</v>
      </c>
      <c r="G135" s="147"/>
      <c r="H135" s="210"/>
    </row>
    <row r="136" spans="1:16" s="148" customFormat="1" ht="11.25" customHeight="1" x14ac:dyDescent="0.3">
      <c r="A136" s="211"/>
      <c r="B136" s="212"/>
      <c r="C136" s="213"/>
      <c r="D136" s="213"/>
      <c r="E136" s="213"/>
      <c r="F136" s="213"/>
      <c r="G136" s="147"/>
      <c r="H136" s="147"/>
    </row>
    <row r="137" spans="1:16" s="148" customFormat="1" ht="21" customHeight="1" x14ac:dyDescent="0.3">
      <c r="A137" s="211"/>
      <c r="B137" s="212"/>
      <c r="C137" s="213"/>
      <c r="D137" s="213"/>
      <c r="E137" s="213"/>
      <c r="F137" s="213"/>
      <c r="G137" s="147"/>
      <c r="H137" s="210">
        <f>H77+H78+H90+H94+H96+H98+H103+H106+H125+H129+H102+H97+H127+H100+H121+H88+H82+H87+H118+H120+H126+H112+H122+H99+H80+H91+H128</f>
        <v>0</v>
      </c>
      <c r="I137" s="210">
        <f>I77+I78+I90+I94+I96+I98+I103+I106+I125+I129+I128+I97+I104</f>
        <v>0</v>
      </c>
      <c r="J137" s="210">
        <f>J77+J78+J90+J94+J96+J98+J103+J106+J125+J129+J128+J97</f>
        <v>0</v>
      </c>
    </row>
    <row r="138" spans="1:16" s="148" customFormat="1" ht="18" hidden="1" x14ac:dyDescent="0.35">
      <c r="A138" s="214" t="s">
        <v>123</v>
      </c>
      <c r="B138" s="212"/>
      <c r="C138" s="213"/>
      <c r="D138" s="213"/>
      <c r="E138" s="432" t="s">
        <v>124</v>
      </c>
      <c r="F138" s="432"/>
      <c r="G138" s="147"/>
      <c r="H138" s="147"/>
    </row>
    <row r="139" spans="1:16" s="148" customFormat="1" ht="21" customHeight="1" x14ac:dyDescent="0.35">
      <c r="A139" s="214" t="s">
        <v>155</v>
      </c>
      <c r="B139" s="212"/>
      <c r="C139" s="213"/>
      <c r="D139" s="213"/>
      <c r="E139" s="432" t="s">
        <v>121</v>
      </c>
      <c r="F139" s="432"/>
      <c r="G139" s="147"/>
      <c r="H139" s="147"/>
    </row>
    <row r="140" spans="1:16" s="148" customFormat="1" ht="21" customHeight="1" x14ac:dyDescent="0.3">
      <c r="A140" s="211"/>
      <c r="B140" s="212"/>
      <c r="C140" s="213"/>
      <c r="D140" s="213"/>
      <c r="E140" s="213"/>
      <c r="F140" s="213"/>
      <c r="G140" s="147"/>
      <c r="H140" s="147"/>
    </row>
    <row r="141" spans="1:16" s="148" customFormat="1" ht="21" customHeight="1" x14ac:dyDescent="0.3">
      <c r="A141" s="211"/>
      <c r="B141" s="212"/>
      <c r="C141" s="213"/>
      <c r="D141" s="213"/>
      <c r="E141" s="213"/>
      <c r="F141" s="213"/>
      <c r="G141" s="147"/>
      <c r="H141" s="147"/>
    </row>
    <row r="142" spans="1:16" ht="16.5" customHeight="1" x14ac:dyDescent="0.35">
      <c r="A142" s="211"/>
      <c r="B142" s="215" t="s">
        <v>140</v>
      </c>
      <c r="C142" s="216"/>
      <c r="D142" s="216"/>
      <c r="E142" s="216"/>
      <c r="F142" s="216"/>
      <c r="G142" s="144"/>
      <c r="H142" s="144"/>
    </row>
    <row r="143" spans="1:16" s="221" customFormat="1" ht="58.5" hidden="1" customHeight="1" x14ac:dyDescent="0.35">
      <c r="A143" s="144"/>
      <c r="B143" s="217" t="s">
        <v>141</v>
      </c>
      <c r="C143" s="217"/>
      <c r="D143" s="218"/>
      <c r="E143" s="218"/>
      <c r="F143" s="218"/>
      <c r="G143" s="219"/>
      <c r="H143" s="220"/>
      <c r="I143" s="219"/>
      <c r="J143" s="219"/>
      <c r="K143" s="219"/>
      <c r="L143" s="220"/>
      <c r="M143" s="219"/>
      <c r="N143" s="219"/>
      <c r="O143" s="214" t="s">
        <v>80</v>
      </c>
      <c r="P143" s="220"/>
    </row>
    <row r="144" spans="1:16" ht="17.5" hidden="1" x14ac:dyDescent="0.35">
      <c r="A144" s="214" t="s">
        <v>148</v>
      </c>
      <c r="B144" s="214"/>
      <c r="C144" s="222"/>
      <c r="D144" s="222"/>
      <c r="E144" s="222"/>
      <c r="F144" s="222"/>
      <c r="G144" s="144"/>
      <c r="H144" s="144"/>
    </row>
    <row r="145" spans="1:8" x14ac:dyDescent="0.35">
      <c r="A145" s="144"/>
      <c r="B145" s="223" t="s">
        <v>141</v>
      </c>
      <c r="C145" s="224">
        <f>C134-C142</f>
        <v>0</v>
      </c>
      <c r="D145" s="224">
        <f>D134-D142</f>
        <v>0</v>
      </c>
      <c r="E145" s="224">
        <f>E134-E142</f>
        <v>0</v>
      </c>
      <c r="F145" s="224">
        <f>F134-F142</f>
        <v>0</v>
      </c>
      <c r="G145" s="144"/>
      <c r="H145" s="144"/>
    </row>
    <row r="146" spans="1:8" x14ac:dyDescent="0.35">
      <c r="A146" s="144"/>
      <c r="B146" s="144"/>
      <c r="C146" s="225"/>
      <c r="D146" s="225">
        <f>H135-H137</f>
        <v>0</v>
      </c>
      <c r="E146" s="225">
        <f>I135-I137</f>
        <v>0</v>
      </c>
      <c r="F146" s="225">
        <f>J135-J137</f>
        <v>0</v>
      </c>
      <c r="G146" s="144"/>
      <c r="H146" s="144"/>
    </row>
    <row r="147" spans="1:8" x14ac:dyDescent="0.35">
      <c r="A147" s="144"/>
      <c r="B147" s="144"/>
      <c r="C147" s="226"/>
      <c r="D147" s="226"/>
      <c r="E147" s="226"/>
      <c r="F147" s="226"/>
    </row>
    <row r="149" spans="1:8" ht="18" x14ac:dyDescent="0.4">
      <c r="D149" s="227"/>
    </row>
  </sheetData>
  <mergeCells count="20"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  <mergeCell ref="A4:F4"/>
    <mergeCell ref="A5:F5"/>
    <mergeCell ref="C1:F1"/>
    <mergeCell ref="K1:M1"/>
    <mergeCell ref="C2:F2"/>
    <mergeCell ref="K2:M2"/>
    <mergeCell ref="C3:F3"/>
    <mergeCell ref="K3:M3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60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P149"/>
  <sheetViews>
    <sheetView showGridLines="0" view="pageBreakPreview" zoomScaleNormal="65" zoomScaleSheetLayoutView="10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51.75" customHeight="1" x14ac:dyDescent="0.4">
      <c r="A2" s="4"/>
      <c r="B2" s="4"/>
      <c r="C2" s="456" t="s">
        <v>175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192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7.25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hidden="1" customHeight="1" x14ac:dyDescent="0.3">
      <c r="A14" s="13">
        <v>10000000</v>
      </c>
      <c r="B14" s="14" t="s">
        <v>3</v>
      </c>
      <c r="C14" s="15">
        <f>C15+C31+C41</f>
        <v>0</v>
      </c>
      <c r="D14" s="16">
        <f>D15+D31+D41</f>
        <v>0</v>
      </c>
      <c r="E14" s="16">
        <f>E15+E31+E41</f>
        <v>0</v>
      </c>
      <c r="F14" s="16">
        <f>F15+F31+F41</f>
        <v>0</v>
      </c>
      <c r="G14" s="17"/>
      <c r="H14" s="18"/>
    </row>
    <row r="15" spans="1:13" s="19" customFormat="1" ht="31.5" hidden="1" customHeight="1" x14ac:dyDescent="0.3">
      <c r="A15" s="13" t="s">
        <v>106</v>
      </c>
      <c r="B15" s="20" t="s">
        <v>107</v>
      </c>
      <c r="C15" s="21">
        <f>C16+C23</f>
        <v>0</v>
      </c>
      <c r="D15" s="21">
        <f>D16+D23</f>
        <v>0</v>
      </c>
      <c r="E15" s="21"/>
      <c r="F15" s="22"/>
      <c r="G15" s="17"/>
      <c r="H15" s="17"/>
    </row>
    <row r="16" spans="1:13" ht="18" hidden="1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3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161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162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0</v>
      </c>
      <c r="D88" s="16">
        <f>D14+D46+D85</f>
        <v>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300000</v>
      </c>
      <c r="D89" s="98">
        <f>D90</f>
        <v>300000</v>
      </c>
      <c r="E89" s="98">
        <f>E90+E132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300000</v>
      </c>
      <c r="D90" s="98">
        <f>D96+D91+D126</f>
        <v>300000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hidden="1" customHeight="1" x14ac:dyDescent="0.3">
      <c r="A91" s="51">
        <v>41020000</v>
      </c>
      <c r="B91" s="53" t="s">
        <v>93</v>
      </c>
      <c r="C91" s="16">
        <f t="shared" si="3"/>
        <v>0</v>
      </c>
      <c r="D91" s="21">
        <f>D92+D94+D95+D93</f>
        <v>0</v>
      </c>
      <c r="E91" s="21"/>
      <c r="F91" s="21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68.25" hidden="1" customHeight="1" x14ac:dyDescent="0.3">
      <c r="A93" s="39">
        <v>41021100</v>
      </c>
      <c r="B93" s="40" t="s">
        <v>163</v>
      </c>
      <c r="C93" s="16">
        <f t="shared" si="3"/>
        <v>0</v>
      </c>
      <c r="D93" s="41"/>
      <c r="E93" s="41"/>
      <c r="F93" s="16"/>
      <c r="G93" s="5"/>
      <c r="H93" s="5"/>
    </row>
    <row r="94" spans="1:8" s="6" customFormat="1" ht="46.5" hidden="1" x14ac:dyDescent="0.3">
      <c r="A94" s="39">
        <v>41020200</v>
      </c>
      <c r="B94" s="40" t="s">
        <v>78</v>
      </c>
      <c r="C94" s="16">
        <f t="shared" si="3"/>
        <v>0</v>
      </c>
      <c r="D94" s="41"/>
      <c r="E94" s="41"/>
      <c r="F94" s="16"/>
      <c r="G94" s="5"/>
      <c r="H94" s="5"/>
    </row>
    <row r="95" spans="1:8" s="6" customFormat="1" ht="31" hidden="1" x14ac:dyDescent="0.3">
      <c r="A95" s="39">
        <v>41020600</v>
      </c>
      <c r="B95" s="40" t="s">
        <v>53</v>
      </c>
      <c r="C95" s="16">
        <f t="shared" si="3"/>
        <v>0</v>
      </c>
      <c r="D95" s="41"/>
      <c r="E95" s="41"/>
      <c r="F95" s="16"/>
      <c r="G95" s="5"/>
      <c r="H95" s="5"/>
    </row>
    <row r="96" spans="1:8" s="6" customFormat="1" ht="17.5" hidden="1" x14ac:dyDescent="0.3">
      <c r="A96" s="51">
        <v>41030000</v>
      </c>
      <c r="B96" s="53" t="s">
        <v>94</v>
      </c>
      <c r="C96" s="16">
        <f t="shared" si="3"/>
        <v>0</v>
      </c>
      <c r="D96" s="21">
        <f>D97+D98+D100+D101+D103+D104+D105+D106+D107+D109+D113+D110+D129+D102+D112+D111</f>
        <v>0</v>
      </c>
      <c r="E96" s="21">
        <f>E108+E113</f>
        <v>0</v>
      </c>
      <c r="F96" s="21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39">
        <v>41030600</v>
      </c>
      <c r="B97" s="40" t="s">
        <v>164</v>
      </c>
      <c r="C97" s="16">
        <f t="shared" si="3"/>
        <v>0</v>
      </c>
      <c r="D97" s="16"/>
      <c r="E97" s="16"/>
      <c r="F97" s="16"/>
      <c r="G97" s="5"/>
    </row>
    <row r="98" spans="1:9" s="6" customFormat="1" ht="144.75" hidden="1" customHeight="1" x14ac:dyDescent="0.3">
      <c r="A98" s="39">
        <v>41030800</v>
      </c>
      <c r="B98" s="24" t="s">
        <v>165</v>
      </c>
      <c r="C98" s="16">
        <f t="shared" si="3"/>
        <v>0</v>
      </c>
      <c r="D98" s="16"/>
      <c r="E98" s="16"/>
      <c r="F98" s="16"/>
      <c r="G98" s="5"/>
      <c r="H98" s="5"/>
    </row>
    <row r="99" spans="1:9" s="6" customFormat="1" ht="72" hidden="1" customHeight="1" x14ac:dyDescent="0.3">
      <c r="A99" s="39">
        <v>41030900</v>
      </c>
      <c r="B99" s="40" t="s">
        <v>166</v>
      </c>
      <c r="C99" s="16">
        <f t="shared" si="3"/>
        <v>0</v>
      </c>
      <c r="D99" s="16"/>
      <c r="E99" s="16"/>
      <c r="F99" s="16"/>
      <c r="G99" s="5"/>
      <c r="H99" s="5"/>
    </row>
    <row r="100" spans="1:9" s="6" customFormat="1" ht="46.5" hidden="1" x14ac:dyDescent="0.3">
      <c r="A100" s="39">
        <v>41031000</v>
      </c>
      <c r="B100" s="40" t="s">
        <v>59</v>
      </c>
      <c r="C100" s="16">
        <f t="shared" si="3"/>
        <v>0</v>
      </c>
      <c r="D100" s="16"/>
      <c r="E100" s="16"/>
      <c r="F100" s="16"/>
      <c r="G100" s="5"/>
      <c r="H100" s="5"/>
    </row>
    <row r="101" spans="1:9" s="6" customFormat="1" ht="54.75" hidden="1" customHeight="1" x14ac:dyDescent="0.3">
      <c r="A101" s="39">
        <v>41032600</v>
      </c>
      <c r="B101" s="40" t="s">
        <v>62</v>
      </c>
      <c r="C101" s="16">
        <f t="shared" si="3"/>
        <v>0</v>
      </c>
      <c r="D101" s="16"/>
      <c r="E101" s="16"/>
      <c r="F101" s="16"/>
      <c r="G101" s="5"/>
      <c r="H101" s="5"/>
    </row>
    <row r="102" spans="1:9" s="6" customFormat="1" ht="54.75" hidden="1" customHeight="1" x14ac:dyDescent="0.3">
      <c r="A102" s="39">
        <v>41033000</v>
      </c>
      <c r="B102" s="40" t="s">
        <v>104</v>
      </c>
      <c r="C102" s="16">
        <f t="shared" si="3"/>
        <v>0</v>
      </c>
      <c r="D102" s="41"/>
      <c r="E102" s="16"/>
      <c r="F102" s="16"/>
      <c r="G102" s="5"/>
      <c r="H102" s="5"/>
    </row>
    <row r="103" spans="1:9" s="6" customFormat="1" ht="54.75" hidden="1" customHeight="1" x14ac:dyDescent="0.3">
      <c r="A103" s="39">
        <v>41031200</v>
      </c>
      <c r="B103" s="40" t="s">
        <v>159</v>
      </c>
      <c r="C103" s="16">
        <f t="shared" si="3"/>
        <v>0</v>
      </c>
      <c r="D103" s="41"/>
      <c r="E103" s="16"/>
      <c r="F103" s="16"/>
      <c r="G103" s="5"/>
      <c r="H103" s="5"/>
    </row>
    <row r="104" spans="1:9" s="6" customFormat="1" ht="54.75" hidden="1" customHeight="1" x14ac:dyDescent="0.3">
      <c r="A104" s="39">
        <v>41033700</v>
      </c>
      <c r="B104" s="40" t="s">
        <v>63</v>
      </c>
      <c r="C104" s="16">
        <f t="shared" si="3"/>
        <v>0</v>
      </c>
      <c r="D104" s="16"/>
      <c r="E104" s="16"/>
      <c r="F104" s="16"/>
      <c r="G104" s="5"/>
      <c r="H104" s="5"/>
    </row>
    <row r="105" spans="1:9" s="6" customFormat="1" ht="18" hidden="1" x14ac:dyDescent="0.3">
      <c r="A105" s="39">
        <v>41033900</v>
      </c>
      <c r="B105" s="24" t="s">
        <v>54</v>
      </c>
      <c r="C105" s="16">
        <f t="shared" si="3"/>
        <v>0</v>
      </c>
      <c r="D105" s="41"/>
      <c r="E105" s="41"/>
      <c r="F105" s="21"/>
      <c r="G105" s="5"/>
      <c r="H105" s="5"/>
    </row>
    <row r="106" spans="1:9" s="6" customFormat="1" ht="18" hidden="1" x14ac:dyDescent="0.3">
      <c r="A106" s="39">
        <v>41034200</v>
      </c>
      <c r="B106" s="24" t="s">
        <v>55</v>
      </c>
      <c r="C106" s="16">
        <f t="shared" si="3"/>
        <v>0</v>
      </c>
      <c r="D106" s="41"/>
      <c r="E106" s="41"/>
      <c r="F106" s="21"/>
      <c r="G106" s="5"/>
      <c r="H106" s="5"/>
    </row>
    <row r="107" spans="1:9" s="6" customFormat="1" ht="97.5" hidden="1" customHeight="1" x14ac:dyDescent="0.3">
      <c r="A107" s="39">
        <v>41034400</v>
      </c>
      <c r="B107" s="24" t="s">
        <v>167</v>
      </c>
      <c r="C107" s="16">
        <f t="shared" si="3"/>
        <v>0</v>
      </c>
      <c r="D107" s="41"/>
      <c r="E107" s="41"/>
      <c r="F107" s="21"/>
      <c r="G107" s="5"/>
      <c r="H107" s="5"/>
      <c r="I107" s="54"/>
    </row>
    <row r="108" spans="1:9" s="6" customFormat="1" ht="62" hidden="1" x14ac:dyDescent="0.3">
      <c r="A108" s="39">
        <v>41034900</v>
      </c>
      <c r="B108" s="24" t="s">
        <v>57</v>
      </c>
      <c r="C108" s="16">
        <f t="shared" si="3"/>
        <v>0</v>
      </c>
      <c r="D108" s="41"/>
      <c r="E108" s="41"/>
      <c r="F108" s="31"/>
      <c r="G108" s="5"/>
      <c r="H108" s="5"/>
    </row>
    <row r="109" spans="1:9" s="6" customFormat="1" ht="109.5" hidden="1" customHeight="1" x14ac:dyDescent="0.3">
      <c r="A109" s="39">
        <v>41035800</v>
      </c>
      <c r="B109" s="40" t="s">
        <v>168</v>
      </c>
      <c r="C109" s="16">
        <f t="shared" si="3"/>
        <v>0</v>
      </c>
      <c r="D109" s="41"/>
      <c r="E109" s="41"/>
      <c r="F109" s="16"/>
      <c r="G109" s="5"/>
      <c r="H109" s="5"/>
    </row>
    <row r="110" spans="1:9" s="6" customFormat="1" ht="60.75" hidden="1" customHeight="1" x14ac:dyDescent="0.3">
      <c r="A110" s="39">
        <v>41035400</v>
      </c>
      <c r="B110" s="40" t="s">
        <v>71</v>
      </c>
      <c r="C110" s="16">
        <f t="shared" si="3"/>
        <v>0</v>
      </c>
      <c r="D110" s="41"/>
      <c r="E110" s="41"/>
      <c r="F110" s="16"/>
      <c r="G110" s="5"/>
      <c r="H110" s="5"/>
    </row>
    <row r="111" spans="1:9" s="6" customFormat="1" ht="60.75" hidden="1" customHeight="1" x14ac:dyDescent="0.3">
      <c r="A111" s="39">
        <v>41035600</v>
      </c>
      <c r="B111" s="40" t="s">
        <v>137</v>
      </c>
      <c r="C111" s="16">
        <f t="shared" si="3"/>
        <v>0</v>
      </c>
      <c r="D111" s="41"/>
      <c r="E111" s="41"/>
      <c r="F111" s="16"/>
      <c r="G111" s="5"/>
      <c r="H111" s="5"/>
    </row>
    <row r="112" spans="1:9" s="6" customFormat="1" ht="60.75" hidden="1" customHeight="1" x14ac:dyDescent="0.3">
      <c r="A112" s="39">
        <v>41037000</v>
      </c>
      <c r="B112" s="40" t="s">
        <v>129</v>
      </c>
      <c r="C112" s="16">
        <f t="shared" si="3"/>
        <v>0</v>
      </c>
      <c r="D112" s="41"/>
      <c r="E112" s="41"/>
      <c r="F112" s="16"/>
      <c r="G112" s="5"/>
      <c r="H112" s="5"/>
    </row>
    <row r="113" spans="1:11" s="6" customFormat="1" ht="66" hidden="1" customHeight="1" x14ac:dyDescent="0.3">
      <c r="A113" s="39">
        <v>41037300</v>
      </c>
      <c r="B113" s="40" t="s">
        <v>79</v>
      </c>
      <c r="C113" s="16">
        <f t="shared" si="3"/>
        <v>0</v>
      </c>
      <c r="D113" s="41"/>
      <c r="E113" s="41"/>
      <c r="F113" s="16"/>
      <c r="G113" s="5"/>
      <c r="H113" s="5"/>
    </row>
    <row r="114" spans="1:11" s="6" customFormat="1" ht="18" hidden="1" x14ac:dyDescent="0.3">
      <c r="A114" s="39">
        <v>41033500</v>
      </c>
      <c r="B114" s="24" t="s">
        <v>56</v>
      </c>
      <c r="C114" s="16">
        <f t="shared" si="3"/>
        <v>0</v>
      </c>
      <c r="D114" s="31"/>
      <c r="E114" s="21"/>
      <c r="F114" s="21"/>
      <c r="G114" s="5"/>
      <c r="H114" s="5"/>
    </row>
    <row r="115" spans="1:11" hidden="1" x14ac:dyDescent="0.35">
      <c r="C115" s="55"/>
      <c r="D115" s="55"/>
      <c r="E115" s="55"/>
      <c r="F115" s="55"/>
      <c r="I115" s="6"/>
      <c r="J115" s="6"/>
      <c r="K115" s="6"/>
    </row>
    <row r="116" spans="1:11" s="6" customFormat="1" ht="46.5" hidden="1" x14ac:dyDescent="0.3">
      <c r="A116" s="39">
        <v>41030000</v>
      </c>
      <c r="B116" s="40" t="s">
        <v>60</v>
      </c>
      <c r="C116" s="16">
        <f t="shared" ref="C116:C122" si="4">D116+E116</f>
        <v>0</v>
      </c>
      <c r="D116" s="41"/>
      <c r="E116" s="41"/>
      <c r="F116" s="16"/>
      <c r="G116" s="5"/>
      <c r="H116" s="5"/>
    </row>
    <row r="117" spans="1:11" s="6" customFormat="1" ht="62" hidden="1" x14ac:dyDescent="0.3">
      <c r="A117" s="39">
        <v>41030000</v>
      </c>
      <c r="B117" s="40" t="s">
        <v>169</v>
      </c>
      <c r="C117" s="16">
        <f t="shared" si="4"/>
        <v>0</v>
      </c>
      <c r="D117" s="41"/>
      <c r="E117" s="41"/>
      <c r="F117" s="16"/>
      <c r="G117" s="5"/>
      <c r="H117" s="5"/>
    </row>
    <row r="118" spans="1:11" s="6" customFormat="1" ht="46.5" hidden="1" x14ac:dyDescent="0.3">
      <c r="A118" s="39">
        <v>41033700</v>
      </c>
      <c r="B118" s="40" t="s">
        <v>63</v>
      </c>
      <c r="C118" s="16">
        <f t="shared" si="4"/>
        <v>0</v>
      </c>
      <c r="D118" s="41"/>
      <c r="E118" s="41"/>
      <c r="F118" s="16"/>
      <c r="G118" s="5"/>
      <c r="H118" s="5"/>
    </row>
    <row r="119" spans="1:11" s="6" customFormat="1" ht="62" hidden="1" x14ac:dyDescent="0.3">
      <c r="A119" s="39">
        <v>41034300</v>
      </c>
      <c r="B119" s="40" t="s">
        <v>170</v>
      </c>
      <c r="C119" s="16">
        <f t="shared" si="4"/>
        <v>0</v>
      </c>
      <c r="D119" s="41"/>
      <c r="E119" s="41"/>
      <c r="F119" s="16"/>
      <c r="G119" s="5"/>
      <c r="H119" s="5"/>
    </row>
    <row r="120" spans="1:11" s="6" customFormat="1" ht="31" hidden="1" x14ac:dyDescent="0.3">
      <c r="A120" s="39">
        <v>41034400</v>
      </c>
      <c r="B120" s="40" t="s">
        <v>65</v>
      </c>
      <c r="C120" s="16">
        <f t="shared" si="4"/>
        <v>0</v>
      </c>
      <c r="D120" s="41"/>
      <c r="E120" s="41"/>
      <c r="F120" s="16"/>
      <c r="G120" s="5"/>
      <c r="H120" s="5"/>
    </row>
    <row r="121" spans="1:11" s="6" customFormat="1" ht="31" hidden="1" x14ac:dyDescent="0.3">
      <c r="A121" s="39">
        <v>41034800</v>
      </c>
      <c r="B121" s="40" t="s">
        <v>66</v>
      </c>
      <c r="C121" s="16">
        <f t="shared" si="4"/>
        <v>0</v>
      </c>
      <c r="D121" s="41"/>
      <c r="E121" s="41"/>
      <c r="F121" s="16"/>
      <c r="G121" s="5"/>
      <c r="H121" s="5"/>
    </row>
    <row r="122" spans="1:11" s="6" customFormat="1" ht="31" hidden="1" x14ac:dyDescent="0.3">
      <c r="A122" s="39" t="s">
        <v>67</v>
      </c>
      <c r="B122" s="40" t="s">
        <v>68</v>
      </c>
      <c r="C122" s="16">
        <f t="shared" si="4"/>
        <v>0</v>
      </c>
      <c r="D122" s="41"/>
      <c r="E122" s="41"/>
      <c r="F122" s="16"/>
      <c r="G122" s="5"/>
      <c r="H122" s="5"/>
    </row>
    <row r="123" spans="1:11" hidden="1" x14ac:dyDescent="0.35">
      <c r="C123" s="55"/>
      <c r="D123" s="55"/>
      <c r="E123" s="55"/>
      <c r="F123" s="55"/>
      <c r="I123" s="6"/>
      <c r="J123" s="6"/>
      <c r="K123" s="6"/>
    </row>
    <row r="124" spans="1:11" s="6" customFormat="1" ht="46.5" hidden="1" x14ac:dyDescent="0.3">
      <c r="A124" s="39">
        <v>41036300</v>
      </c>
      <c r="B124" s="40" t="s">
        <v>69</v>
      </c>
      <c r="C124" s="16">
        <f t="shared" ref="C124:C131" si="5">D124+E124</f>
        <v>0</v>
      </c>
      <c r="D124" s="41"/>
      <c r="E124" s="41"/>
      <c r="F124" s="16"/>
      <c r="G124" s="5"/>
      <c r="H124" s="5"/>
    </row>
    <row r="125" spans="1:11" s="6" customFormat="1" ht="31" hidden="1" x14ac:dyDescent="0.3">
      <c r="A125" s="39">
        <v>41030000</v>
      </c>
      <c r="B125" s="40" t="s">
        <v>70</v>
      </c>
      <c r="C125" s="16">
        <f t="shared" si="5"/>
        <v>0</v>
      </c>
      <c r="D125" s="41"/>
      <c r="E125" s="41"/>
      <c r="F125" s="16"/>
      <c r="G125" s="5"/>
      <c r="H125" s="5"/>
    </row>
    <row r="126" spans="1:11" s="6" customFormat="1" ht="27" customHeight="1" x14ac:dyDescent="0.3">
      <c r="A126" s="118">
        <v>41050000</v>
      </c>
      <c r="B126" s="119" t="s">
        <v>96</v>
      </c>
      <c r="C126" s="92">
        <f t="shared" si="5"/>
        <v>300000</v>
      </c>
      <c r="D126" s="112">
        <f>D128</f>
        <v>300000</v>
      </c>
      <c r="E126" s="112">
        <f>E128+E127</f>
        <v>0</v>
      </c>
      <c r="F126" s="112">
        <f>F128+F127</f>
        <v>0</v>
      </c>
      <c r="G126" s="5"/>
      <c r="H126" s="5"/>
    </row>
    <row r="127" spans="1:11" s="6" customFormat="1" ht="32.25" hidden="1" customHeight="1" x14ac:dyDescent="0.3">
      <c r="A127" s="39">
        <v>41051000</v>
      </c>
      <c r="B127" s="40" t="s">
        <v>120</v>
      </c>
      <c r="C127" s="16">
        <f t="shared" si="5"/>
        <v>0</v>
      </c>
      <c r="D127" s="41"/>
      <c r="E127" s="41"/>
      <c r="F127" s="16"/>
      <c r="G127" s="5"/>
      <c r="H127" s="5"/>
    </row>
    <row r="128" spans="1:11" s="6" customFormat="1" ht="26.25" customHeight="1" x14ac:dyDescent="0.3">
      <c r="A128" s="94">
        <v>41053900</v>
      </c>
      <c r="B128" s="95" t="s">
        <v>97</v>
      </c>
      <c r="C128" s="96">
        <f t="shared" si="5"/>
        <v>300000</v>
      </c>
      <c r="D128" s="97">
        <v>300000</v>
      </c>
      <c r="E128" s="97"/>
      <c r="F128" s="97"/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31" hidden="1" x14ac:dyDescent="0.3">
      <c r="A130" s="39">
        <v>41030000</v>
      </c>
      <c r="B130" s="40" t="s">
        <v>72</v>
      </c>
      <c r="C130" s="16">
        <f t="shared" si="5"/>
        <v>0</v>
      </c>
      <c r="D130" s="41"/>
      <c r="E130" s="41"/>
      <c r="F130" s="16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hidden="1" x14ac:dyDescent="0.3">
      <c r="A132" s="51" t="s">
        <v>74</v>
      </c>
      <c r="B132" s="53" t="s">
        <v>75</v>
      </c>
      <c r="C132" s="16"/>
      <c r="D132" s="41"/>
      <c r="E132" s="21">
        <f>E133</f>
        <v>0</v>
      </c>
      <c r="F132" s="16"/>
      <c r="G132" s="5"/>
      <c r="H132" s="5"/>
    </row>
    <row r="133" spans="1:16" s="6" customFormat="1" ht="21" hidden="1" customHeight="1" x14ac:dyDescent="0.3">
      <c r="A133" s="39">
        <v>42020000</v>
      </c>
      <c r="B133" s="40" t="s">
        <v>76</v>
      </c>
      <c r="C133" s="16"/>
      <c r="D133" s="41"/>
      <c r="E133" s="41"/>
      <c r="F133" s="16"/>
      <c r="G133" s="5"/>
      <c r="H133" s="5"/>
    </row>
    <row r="134" spans="1:16" s="6" customFormat="1" ht="21" hidden="1" customHeight="1" x14ac:dyDescent="0.3">
      <c r="A134" s="39"/>
      <c r="B134" s="40"/>
      <c r="C134" s="16"/>
      <c r="D134" s="41"/>
      <c r="E134" s="41"/>
      <c r="F134" s="16"/>
      <c r="G134" s="5"/>
      <c r="H134" s="5"/>
    </row>
    <row r="135" spans="1:16" s="6" customFormat="1" ht="21" customHeight="1" x14ac:dyDescent="0.3">
      <c r="A135" s="120"/>
      <c r="B135" s="121" t="s">
        <v>77</v>
      </c>
      <c r="C135" s="98">
        <f>C88+C89</f>
        <v>300000</v>
      </c>
      <c r="D135" s="98">
        <f>D88+D89</f>
        <v>300000</v>
      </c>
      <c r="E135" s="98">
        <f>E88+E89</f>
        <v>0</v>
      </c>
      <c r="F135" s="98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155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A4:F4"/>
    <mergeCell ref="A5:F5"/>
    <mergeCell ref="C1:F1"/>
    <mergeCell ref="K1:M1"/>
    <mergeCell ref="C2:F2"/>
    <mergeCell ref="K2:M2"/>
    <mergeCell ref="C3:F3"/>
    <mergeCell ref="K3:M3"/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71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39997558519241921"/>
    <pageSetUpPr fitToPage="1"/>
  </sheetPr>
  <dimension ref="A1:P149"/>
  <sheetViews>
    <sheetView showGridLines="0" view="pageBreakPreview" zoomScaleNormal="65" zoomScaleSheetLayoutView="100" workbookViewId="0">
      <pane xSplit="2" ySplit="12" topLeftCell="C126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51.75" customHeight="1" x14ac:dyDescent="0.4">
      <c r="A2" s="4"/>
      <c r="B2" s="4"/>
      <c r="C2" s="456" t="s">
        <v>175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177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7.25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hidden="1" customHeight="1" x14ac:dyDescent="0.3">
      <c r="A14" s="13">
        <v>10000000</v>
      </c>
      <c r="B14" s="14" t="s">
        <v>3</v>
      </c>
      <c r="C14" s="15">
        <f>C15+C31+C41</f>
        <v>0</v>
      </c>
      <c r="D14" s="16">
        <f>D15+D31+D41</f>
        <v>0</v>
      </c>
      <c r="E14" s="16">
        <f>E15+E31+E41</f>
        <v>0</v>
      </c>
      <c r="F14" s="16">
        <f>F15+F31+F41</f>
        <v>0</v>
      </c>
      <c r="G14" s="17"/>
      <c r="H14" s="18"/>
    </row>
    <row r="15" spans="1:13" s="19" customFormat="1" ht="31.5" hidden="1" customHeight="1" x14ac:dyDescent="0.3">
      <c r="A15" s="13" t="s">
        <v>106</v>
      </c>
      <c r="B15" s="20" t="s">
        <v>107</v>
      </c>
      <c r="C15" s="21">
        <f>C16+C23</f>
        <v>0</v>
      </c>
      <c r="D15" s="21">
        <f>D16+D23</f>
        <v>0</v>
      </c>
      <c r="E15" s="21"/>
      <c r="F15" s="22"/>
      <c r="G15" s="17"/>
      <c r="H15" s="17"/>
    </row>
    <row r="16" spans="1:13" ht="18" hidden="1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6.7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161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162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0</v>
      </c>
      <c r="D88" s="16">
        <f>D14+D46+D85</f>
        <v>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1352781.13</v>
      </c>
      <c r="D89" s="98">
        <f>D90</f>
        <v>1352781.13</v>
      </c>
      <c r="E89" s="98">
        <f>E90+E132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1352781.13</v>
      </c>
      <c r="D90" s="98">
        <f>D96+D91+D126</f>
        <v>1352781.13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customHeight="1" x14ac:dyDescent="0.3">
      <c r="A91" s="311">
        <v>41020000</v>
      </c>
      <c r="B91" s="295" t="s">
        <v>93</v>
      </c>
      <c r="C91" s="96">
        <f t="shared" si="3"/>
        <v>1263244</v>
      </c>
      <c r="D91" s="123">
        <f>D92+D94+D95+D93</f>
        <v>1263244</v>
      </c>
      <c r="E91" s="123"/>
      <c r="F91" s="123"/>
      <c r="G91" s="52"/>
      <c r="H91" s="5"/>
    </row>
    <row r="92" spans="1:8" s="6" customFormat="1" ht="18" hidden="1" x14ac:dyDescent="0.3">
      <c r="A92" s="103">
        <v>41020100</v>
      </c>
      <c r="B92" s="99" t="s">
        <v>52</v>
      </c>
      <c r="C92" s="101">
        <f t="shared" si="3"/>
        <v>0</v>
      </c>
      <c r="D92" s="260"/>
      <c r="E92" s="260"/>
      <c r="F92" s="101"/>
      <c r="G92" s="5"/>
      <c r="H92" s="5"/>
    </row>
    <row r="93" spans="1:8" s="6" customFormat="1" ht="68.25" customHeight="1" x14ac:dyDescent="0.3">
      <c r="A93" s="117">
        <v>41021300</v>
      </c>
      <c r="B93" s="110" t="s">
        <v>199</v>
      </c>
      <c r="C93" s="92">
        <f t="shared" si="3"/>
        <v>1263244</v>
      </c>
      <c r="D93" s="112">
        <v>1263244</v>
      </c>
      <c r="E93" s="112"/>
      <c r="F93" s="92"/>
      <c r="G93" s="5"/>
      <c r="H93" s="5"/>
    </row>
    <row r="94" spans="1:8" s="6" customFormat="1" ht="45" hidden="1" customHeight="1" x14ac:dyDescent="0.3">
      <c r="A94" s="103">
        <v>41020200</v>
      </c>
      <c r="B94" s="99" t="s">
        <v>78</v>
      </c>
      <c r="C94" s="101">
        <f t="shared" si="3"/>
        <v>0</v>
      </c>
      <c r="D94" s="260"/>
      <c r="E94" s="260"/>
      <c r="F94" s="101"/>
      <c r="G94" s="5"/>
      <c r="H94" s="5"/>
    </row>
    <row r="95" spans="1:8" s="6" customFormat="1" ht="30" hidden="1" customHeight="1" x14ac:dyDescent="0.3">
      <c r="A95" s="103">
        <v>41020600</v>
      </c>
      <c r="B95" s="99" t="s">
        <v>53</v>
      </c>
      <c r="C95" s="101">
        <f t="shared" si="3"/>
        <v>0</v>
      </c>
      <c r="D95" s="260"/>
      <c r="E95" s="260"/>
      <c r="F95" s="101"/>
      <c r="G95" s="5"/>
      <c r="H95" s="5"/>
    </row>
    <row r="96" spans="1:8" s="6" customFormat="1" ht="18.75" hidden="1" customHeight="1" x14ac:dyDescent="0.3">
      <c r="A96" s="109">
        <v>41030000</v>
      </c>
      <c r="B96" s="100" t="s">
        <v>94</v>
      </c>
      <c r="C96" s="101">
        <f t="shared" si="3"/>
        <v>0</v>
      </c>
      <c r="D96" s="102">
        <f>D97+D98+D100+D101+D103+D104+D105+D106+D107+D109+D113+D110+D129+D102+D112+D111</f>
        <v>0</v>
      </c>
      <c r="E96" s="102">
        <f>E108+E113</f>
        <v>0</v>
      </c>
      <c r="F96" s="102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103">
        <v>41030600</v>
      </c>
      <c r="B97" s="99" t="s">
        <v>164</v>
      </c>
      <c r="C97" s="101">
        <f t="shared" si="3"/>
        <v>0</v>
      </c>
      <c r="D97" s="101"/>
      <c r="E97" s="101"/>
      <c r="F97" s="101"/>
      <c r="G97" s="5"/>
    </row>
    <row r="98" spans="1:9" s="6" customFormat="1" ht="144.75" hidden="1" customHeight="1" x14ac:dyDescent="0.3">
      <c r="A98" s="103">
        <v>41030800</v>
      </c>
      <c r="B98" s="281" t="s">
        <v>165</v>
      </c>
      <c r="C98" s="101">
        <f t="shared" si="3"/>
        <v>0</v>
      </c>
      <c r="D98" s="101"/>
      <c r="E98" s="101"/>
      <c r="F98" s="101"/>
      <c r="G98" s="5"/>
      <c r="H98" s="5"/>
    </row>
    <row r="99" spans="1:9" s="6" customFormat="1" ht="72" hidden="1" customHeight="1" x14ac:dyDescent="0.3">
      <c r="A99" s="103">
        <v>41030900</v>
      </c>
      <c r="B99" s="99" t="s">
        <v>166</v>
      </c>
      <c r="C99" s="101">
        <f t="shared" si="3"/>
        <v>0</v>
      </c>
      <c r="D99" s="101"/>
      <c r="E99" s="101"/>
      <c r="F99" s="101"/>
      <c r="G99" s="5"/>
      <c r="H99" s="5"/>
    </row>
    <row r="100" spans="1:9" s="6" customFormat="1" ht="45" hidden="1" customHeight="1" x14ac:dyDescent="0.3">
      <c r="A100" s="103">
        <v>41031000</v>
      </c>
      <c r="B100" s="99" t="s">
        <v>59</v>
      </c>
      <c r="C100" s="101">
        <f t="shared" si="3"/>
        <v>0</v>
      </c>
      <c r="D100" s="101"/>
      <c r="E100" s="101"/>
      <c r="F100" s="101"/>
      <c r="G100" s="5"/>
      <c r="H100" s="5"/>
    </row>
    <row r="101" spans="1:9" s="6" customFormat="1" ht="54.75" hidden="1" customHeight="1" x14ac:dyDescent="0.3">
      <c r="A101" s="103">
        <v>41032600</v>
      </c>
      <c r="B101" s="99" t="s">
        <v>62</v>
      </c>
      <c r="C101" s="101">
        <f t="shared" si="3"/>
        <v>0</v>
      </c>
      <c r="D101" s="101"/>
      <c r="E101" s="101"/>
      <c r="F101" s="101"/>
      <c r="G101" s="5"/>
      <c r="H101" s="5"/>
    </row>
    <row r="102" spans="1:9" s="6" customFormat="1" ht="54.75" hidden="1" customHeight="1" x14ac:dyDescent="0.3">
      <c r="A102" s="103">
        <v>41033000</v>
      </c>
      <c r="B102" s="99" t="s">
        <v>104</v>
      </c>
      <c r="C102" s="101">
        <f t="shared" si="3"/>
        <v>0</v>
      </c>
      <c r="D102" s="260"/>
      <c r="E102" s="101"/>
      <c r="F102" s="101"/>
      <c r="G102" s="5"/>
      <c r="H102" s="5"/>
    </row>
    <row r="103" spans="1:9" s="6" customFormat="1" ht="54.75" hidden="1" customHeight="1" x14ac:dyDescent="0.3">
      <c r="A103" s="103">
        <v>41031200</v>
      </c>
      <c r="B103" s="99" t="s">
        <v>159</v>
      </c>
      <c r="C103" s="101">
        <f t="shared" si="3"/>
        <v>0</v>
      </c>
      <c r="D103" s="260"/>
      <c r="E103" s="101"/>
      <c r="F103" s="101"/>
      <c r="G103" s="5"/>
      <c r="H103" s="5"/>
    </row>
    <row r="104" spans="1:9" s="6" customFormat="1" ht="54.75" hidden="1" customHeight="1" x14ac:dyDescent="0.3">
      <c r="A104" s="103">
        <v>41033700</v>
      </c>
      <c r="B104" s="99" t="s">
        <v>63</v>
      </c>
      <c r="C104" s="101">
        <f t="shared" si="3"/>
        <v>0</v>
      </c>
      <c r="D104" s="101"/>
      <c r="E104" s="101"/>
      <c r="F104" s="101"/>
      <c r="G104" s="5"/>
      <c r="H104" s="5"/>
    </row>
    <row r="105" spans="1:9" s="6" customFormat="1" ht="18.75" hidden="1" customHeight="1" x14ac:dyDescent="0.3">
      <c r="A105" s="103">
        <v>41033900</v>
      </c>
      <c r="B105" s="281" t="s">
        <v>54</v>
      </c>
      <c r="C105" s="101">
        <f t="shared" si="3"/>
        <v>0</v>
      </c>
      <c r="D105" s="260"/>
      <c r="E105" s="260"/>
      <c r="F105" s="102"/>
      <c r="G105" s="5"/>
      <c r="H105" s="5"/>
    </row>
    <row r="106" spans="1:9" s="6" customFormat="1" ht="18.75" hidden="1" customHeight="1" x14ac:dyDescent="0.3">
      <c r="A106" s="103">
        <v>41034200</v>
      </c>
      <c r="B106" s="281" t="s">
        <v>55</v>
      </c>
      <c r="C106" s="101">
        <f t="shared" si="3"/>
        <v>0</v>
      </c>
      <c r="D106" s="260"/>
      <c r="E106" s="260"/>
      <c r="F106" s="102"/>
      <c r="G106" s="5"/>
      <c r="H106" s="5"/>
    </row>
    <row r="107" spans="1:9" s="6" customFormat="1" ht="97.5" hidden="1" customHeight="1" x14ac:dyDescent="0.3">
      <c r="A107" s="103">
        <v>41034400</v>
      </c>
      <c r="B107" s="281" t="s">
        <v>167</v>
      </c>
      <c r="C107" s="101">
        <f t="shared" si="3"/>
        <v>0</v>
      </c>
      <c r="D107" s="260"/>
      <c r="E107" s="260"/>
      <c r="F107" s="102"/>
      <c r="G107" s="5"/>
      <c r="H107" s="5"/>
      <c r="I107" s="54"/>
    </row>
    <row r="108" spans="1:9" s="6" customFormat="1" ht="60" hidden="1" customHeight="1" x14ac:dyDescent="0.3">
      <c r="A108" s="103">
        <v>41034900</v>
      </c>
      <c r="B108" s="281" t="s">
        <v>57</v>
      </c>
      <c r="C108" s="101">
        <f t="shared" si="3"/>
        <v>0</v>
      </c>
      <c r="D108" s="260"/>
      <c r="E108" s="260"/>
      <c r="F108" s="289"/>
      <c r="G108" s="5"/>
      <c r="H108" s="5"/>
    </row>
    <row r="109" spans="1:9" s="6" customFormat="1" ht="109.5" hidden="1" customHeight="1" x14ac:dyDescent="0.3">
      <c r="A109" s="103">
        <v>41035800</v>
      </c>
      <c r="B109" s="99" t="s">
        <v>168</v>
      </c>
      <c r="C109" s="101">
        <f t="shared" si="3"/>
        <v>0</v>
      </c>
      <c r="D109" s="260"/>
      <c r="E109" s="260"/>
      <c r="F109" s="101"/>
      <c r="G109" s="5"/>
      <c r="H109" s="5"/>
    </row>
    <row r="110" spans="1:9" s="6" customFormat="1" ht="60.75" hidden="1" customHeight="1" x14ac:dyDescent="0.3">
      <c r="A110" s="103">
        <v>41035400</v>
      </c>
      <c r="B110" s="99" t="s">
        <v>71</v>
      </c>
      <c r="C110" s="101">
        <f t="shared" si="3"/>
        <v>0</v>
      </c>
      <c r="D110" s="260"/>
      <c r="E110" s="260"/>
      <c r="F110" s="101"/>
      <c r="G110" s="5"/>
      <c r="H110" s="5"/>
    </row>
    <row r="111" spans="1:9" s="6" customFormat="1" ht="60.75" hidden="1" customHeight="1" x14ac:dyDescent="0.3">
      <c r="A111" s="103">
        <v>41035600</v>
      </c>
      <c r="B111" s="99" t="s">
        <v>137</v>
      </c>
      <c r="C111" s="101">
        <f t="shared" si="3"/>
        <v>0</v>
      </c>
      <c r="D111" s="260"/>
      <c r="E111" s="260"/>
      <c r="F111" s="101"/>
      <c r="G111" s="5"/>
      <c r="H111" s="5"/>
    </row>
    <row r="112" spans="1:9" s="6" customFormat="1" ht="60.75" hidden="1" customHeight="1" x14ac:dyDescent="0.3">
      <c r="A112" s="103">
        <v>41037000</v>
      </c>
      <c r="B112" s="99" t="s">
        <v>129</v>
      </c>
      <c r="C112" s="101">
        <f t="shared" si="3"/>
        <v>0</v>
      </c>
      <c r="D112" s="260"/>
      <c r="E112" s="260"/>
      <c r="F112" s="101"/>
      <c r="G112" s="5"/>
      <c r="H112" s="5"/>
    </row>
    <row r="113" spans="1:11" s="6" customFormat="1" ht="66" hidden="1" customHeight="1" x14ac:dyDescent="0.3">
      <c r="A113" s="103">
        <v>41037300</v>
      </c>
      <c r="B113" s="99" t="s">
        <v>79</v>
      </c>
      <c r="C113" s="101">
        <f t="shared" si="3"/>
        <v>0</v>
      </c>
      <c r="D113" s="260"/>
      <c r="E113" s="260"/>
      <c r="F113" s="101"/>
      <c r="G113" s="5"/>
      <c r="H113" s="5"/>
    </row>
    <row r="114" spans="1:11" s="6" customFormat="1" ht="30" hidden="1" customHeight="1" x14ac:dyDescent="0.3">
      <c r="A114" s="103">
        <v>41033500</v>
      </c>
      <c r="B114" s="281" t="s">
        <v>56</v>
      </c>
      <c r="C114" s="101">
        <f t="shared" si="3"/>
        <v>0</v>
      </c>
      <c r="D114" s="289"/>
      <c r="E114" s="102"/>
      <c r="F114" s="102"/>
      <c r="G114" s="5"/>
      <c r="H114" s="5"/>
    </row>
    <row r="115" spans="1:11" ht="15.75" hidden="1" customHeight="1" x14ac:dyDescent="0.35">
      <c r="A115" s="273"/>
      <c r="B115" s="273"/>
      <c r="C115" s="312"/>
      <c r="D115" s="312"/>
      <c r="E115" s="312"/>
      <c r="F115" s="312"/>
      <c r="I115" s="6"/>
      <c r="J115" s="6"/>
      <c r="K115" s="6"/>
    </row>
    <row r="116" spans="1:11" s="6" customFormat="1" ht="45" hidden="1" customHeight="1" x14ac:dyDescent="0.3">
      <c r="A116" s="103">
        <v>41030000</v>
      </c>
      <c r="B116" s="99" t="s">
        <v>60</v>
      </c>
      <c r="C116" s="101">
        <f t="shared" ref="C116:C122" si="4">D116+E116</f>
        <v>0</v>
      </c>
      <c r="D116" s="260"/>
      <c r="E116" s="260"/>
      <c r="F116" s="101"/>
      <c r="G116" s="5"/>
      <c r="H116" s="5"/>
    </row>
    <row r="117" spans="1:11" s="6" customFormat="1" ht="60" hidden="1" customHeight="1" x14ac:dyDescent="0.3">
      <c r="A117" s="103">
        <v>41030000</v>
      </c>
      <c r="B117" s="99" t="s">
        <v>169</v>
      </c>
      <c r="C117" s="101">
        <f t="shared" si="4"/>
        <v>0</v>
      </c>
      <c r="D117" s="260"/>
      <c r="E117" s="260"/>
      <c r="F117" s="101"/>
      <c r="G117" s="5"/>
      <c r="H117" s="5"/>
    </row>
    <row r="118" spans="1:11" s="6" customFormat="1" ht="45" hidden="1" customHeight="1" x14ac:dyDescent="0.3">
      <c r="A118" s="103">
        <v>41033700</v>
      </c>
      <c r="B118" s="99" t="s">
        <v>63</v>
      </c>
      <c r="C118" s="101">
        <f t="shared" si="4"/>
        <v>0</v>
      </c>
      <c r="D118" s="260"/>
      <c r="E118" s="260"/>
      <c r="F118" s="101"/>
      <c r="G118" s="5"/>
      <c r="H118" s="5"/>
    </row>
    <row r="119" spans="1:11" s="6" customFormat="1" ht="60" hidden="1" customHeight="1" x14ac:dyDescent="0.3">
      <c r="A119" s="103">
        <v>41034300</v>
      </c>
      <c r="B119" s="99" t="s">
        <v>170</v>
      </c>
      <c r="C119" s="101">
        <f t="shared" si="4"/>
        <v>0</v>
      </c>
      <c r="D119" s="260"/>
      <c r="E119" s="260"/>
      <c r="F119" s="101"/>
      <c r="G119" s="5"/>
      <c r="H119" s="5"/>
    </row>
    <row r="120" spans="1:11" s="6" customFormat="1" ht="45" hidden="1" customHeight="1" x14ac:dyDescent="0.3">
      <c r="A120" s="103">
        <v>41034400</v>
      </c>
      <c r="B120" s="99" t="s">
        <v>65</v>
      </c>
      <c r="C120" s="101">
        <f t="shared" si="4"/>
        <v>0</v>
      </c>
      <c r="D120" s="260"/>
      <c r="E120" s="260"/>
      <c r="F120" s="101"/>
      <c r="G120" s="5"/>
      <c r="H120" s="5"/>
    </row>
    <row r="121" spans="1:11" s="6" customFormat="1" ht="30" hidden="1" customHeight="1" x14ac:dyDescent="0.3">
      <c r="A121" s="103">
        <v>41034800</v>
      </c>
      <c r="B121" s="99" t="s">
        <v>66</v>
      </c>
      <c r="C121" s="101">
        <f t="shared" si="4"/>
        <v>0</v>
      </c>
      <c r="D121" s="260"/>
      <c r="E121" s="260"/>
      <c r="F121" s="101"/>
      <c r="G121" s="5"/>
      <c r="H121" s="5"/>
    </row>
    <row r="122" spans="1:11" s="6" customFormat="1" ht="30" hidden="1" customHeight="1" x14ac:dyDescent="0.3">
      <c r="A122" s="103" t="s">
        <v>67</v>
      </c>
      <c r="B122" s="99" t="s">
        <v>68</v>
      </c>
      <c r="C122" s="101">
        <f t="shared" si="4"/>
        <v>0</v>
      </c>
      <c r="D122" s="260"/>
      <c r="E122" s="260"/>
      <c r="F122" s="101"/>
      <c r="G122" s="5"/>
      <c r="H122" s="5"/>
    </row>
    <row r="123" spans="1:11" ht="15.75" hidden="1" customHeight="1" x14ac:dyDescent="0.35">
      <c r="A123" s="273"/>
      <c r="B123" s="273"/>
      <c r="C123" s="312"/>
      <c r="D123" s="312"/>
      <c r="E123" s="312"/>
      <c r="F123" s="312"/>
      <c r="I123" s="6"/>
      <c r="J123" s="6"/>
      <c r="K123" s="6"/>
    </row>
    <row r="124" spans="1:11" s="6" customFormat="1" ht="45" hidden="1" customHeight="1" x14ac:dyDescent="0.3">
      <c r="A124" s="103">
        <v>41036300</v>
      </c>
      <c r="B124" s="99" t="s">
        <v>69</v>
      </c>
      <c r="C124" s="101">
        <f t="shared" ref="C124:C131" si="5">D124+E124</f>
        <v>0</v>
      </c>
      <c r="D124" s="260"/>
      <c r="E124" s="260"/>
      <c r="F124" s="101"/>
      <c r="G124" s="5"/>
      <c r="H124" s="5"/>
    </row>
    <row r="125" spans="1:11" s="6" customFormat="1" ht="30" hidden="1" customHeight="1" x14ac:dyDescent="0.3">
      <c r="A125" s="103">
        <v>41030000</v>
      </c>
      <c r="B125" s="99" t="s">
        <v>70</v>
      </c>
      <c r="C125" s="101">
        <f t="shared" si="5"/>
        <v>0</v>
      </c>
      <c r="D125" s="260"/>
      <c r="E125" s="260"/>
      <c r="F125" s="101"/>
      <c r="G125" s="5"/>
      <c r="H125" s="5"/>
    </row>
    <row r="126" spans="1:11" s="6" customFormat="1" ht="18" x14ac:dyDescent="0.3">
      <c r="A126" s="113">
        <v>41050000</v>
      </c>
      <c r="B126" s="114" t="s">
        <v>96</v>
      </c>
      <c r="C126" s="96">
        <f t="shared" si="5"/>
        <v>89537.13</v>
      </c>
      <c r="D126" s="97">
        <f>D128</f>
        <v>89537.13</v>
      </c>
      <c r="E126" s="97">
        <f>E128+E127</f>
        <v>0</v>
      </c>
      <c r="F126" s="97">
        <f>F128+F127</f>
        <v>0</v>
      </c>
      <c r="G126" s="5"/>
      <c r="H126" s="5"/>
    </row>
    <row r="127" spans="1:11" s="6" customFormat="1" ht="32.25" hidden="1" customHeight="1" x14ac:dyDescent="0.3">
      <c r="A127" s="103">
        <v>41051000</v>
      </c>
      <c r="B127" s="99" t="s">
        <v>120</v>
      </c>
      <c r="C127" s="101">
        <f t="shared" si="5"/>
        <v>0</v>
      </c>
      <c r="D127" s="260"/>
      <c r="E127" s="260"/>
      <c r="F127" s="101"/>
      <c r="G127" s="5"/>
      <c r="H127" s="5"/>
    </row>
    <row r="128" spans="1:11" s="6" customFormat="1" ht="18" x14ac:dyDescent="0.3">
      <c r="A128" s="117">
        <v>41053900</v>
      </c>
      <c r="B128" s="110" t="s">
        <v>97</v>
      </c>
      <c r="C128" s="92">
        <f t="shared" si="5"/>
        <v>89537.13</v>
      </c>
      <c r="D128" s="112">
        <v>89537.13</v>
      </c>
      <c r="E128" s="112"/>
      <c r="F128" s="112"/>
      <c r="G128" s="5"/>
      <c r="H128" s="57"/>
    </row>
    <row r="129" spans="1:16" s="6" customFormat="1" ht="31" hidden="1" x14ac:dyDescent="0.3">
      <c r="A129" s="103">
        <v>41033300</v>
      </c>
      <c r="B129" s="99" t="s">
        <v>84</v>
      </c>
      <c r="C129" s="101">
        <f t="shared" si="5"/>
        <v>0</v>
      </c>
      <c r="D129" s="259"/>
      <c r="E129" s="260"/>
      <c r="F129" s="101"/>
      <c r="G129" s="5"/>
      <c r="H129" s="5"/>
    </row>
    <row r="130" spans="1:16" s="6" customFormat="1" ht="31" hidden="1" x14ac:dyDescent="0.3">
      <c r="A130" s="103">
        <v>41030000</v>
      </c>
      <c r="B130" s="99" t="s">
        <v>72</v>
      </c>
      <c r="C130" s="101">
        <f t="shared" si="5"/>
        <v>0</v>
      </c>
      <c r="D130" s="260"/>
      <c r="E130" s="260"/>
      <c r="F130" s="101"/>
      <c r="G130" s="5"/>
      <c r="H130" s="5"/>
    </row>
    <row r="131" spans="1:16" s="6" customFormat="1" ht="31" hidden="1" x14ac:dyDescent="0.3">
      <c r="A131" s="103">
        <v>41030000</v>
      </c>
      <c r="B131" s="99" t="s">
        <v>73</v>
      </c>
      <c r="C131" s="101">
        <f t="shared" si="5"/>
        <v>0</v>
      </c>
      <c r="D131" s="260"/>
      <c r="E131" s="260"/>
      <c r="F131" s="101"/>
      <c r="G131" s="5"/>
      <c r="H131" s="5"/>
    </row>
    <row r="132" spans="1:16" s="6" customFormat="1" ht="18" hidden="1" x14ac:dyDescent="0.3">
      <c r="A132" s="109" t="s">
        <v>74</v>
      </c>
      <c r="B132" s="100" t="s">
        <v>75</v>
      </c>
      <c r="C132" s="101"/>
      <c r="D132" s="260"/>
      <c r="E132" s="102">
        <f>E133</f>
        <v>0</v>
      </c>
      <c r="F132" s="101"/>
      <c r="G132" s="5"/>
      <c r="H132" s="5"/>
    </row>
    <row r="133" spans="1:16" s="6" customFormat="1" ht="21" hidden="1" customHeight="1" x14ac:dyDescent="0.3">
      <c r="A133" s="103">
        <v>42020000</v>
      </c>
      <c r="B133" s="99" t="s">
        <v>76</v>
      </c>
      <c r="C133" s="101"/>
      <c r="D133" s="260"/>
      <c r="E133" s="260"/>
      <c r="F133" s="101"/>
      <c r="G133" s="5"/>
      <c r="H133" s="5"/>
    </row>
    <row r="134" spans="1:16" s="6" customFormat="1" ht="21" hidden="1" customHeight="1" x14ac:dyDescent="0.3">
      <c r="A134" s="103"/>
      <c r="B134" s="99"/>
      <c r="C134" s="101"/>
      <c r="D134" s="260"/>
      <c r="E134" s="260"/>
      <c r="F134" s="101"/>
      <c r="G134" s="5"/>
      <c r="H134" s="5"/>
    </row>
    <row r="135" spans="1:16" s="6" customFormat="1" ht="21" customHeight="1" x14ac:dyDescent="0.3">
      <c r="A135" s="120"/>
      <c r="B135" s="121" t="s">
        <v>77</v>
      </c>
      <c r="C135" s="98">
        <f>C88+C89</f>
        <v>1352781.13</v>
      </c>
      <c r="D135" s="98">
        <f>D88+D89</f>
        <v>1352781.13</v>
      </c>
      <c r="E135" s="98">
        <f>E88+E89</f>
        <v>0</v>
      </c>
      <c r="F135" s="98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155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A4:F4"/>
    <mergeCell ref="A5:F5"/>
    <mergeCell ref="C1:F1"/>
    <mergeCell ref="K1:M1"/>
    <mergeCell ref="C2:F2"/>
    <mergeCell ref="K2:M2"/>
    <mergeCell ref="C3:F3"/>
    <mergeCell ref="K3:M3"/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71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14">
    <tabColor theme="5" tint="0.39997558519241921"/>
  </sheetPr>
  <dimension ref="A1:P149"/>
  <sheetViews>
    <sheetView showGridLines="0" view="pageBreakPreview" zoomScaleNormal="65" zoomScaleSheetLayoutView="100" workbookViewId="0">
      <pane xSplit="2" ySplit="12" topLeftCell="C71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54" customWidth="1"/>
    <col min="2" max="2" width="91.1796875" style="154" customWidth="1"/>
    <col min="3" max="3" width="24" style="154" customWidth="1"/>
    <col min="4" max="4" width="22" style="154" customWidth="1"/>
    <col min="5" max="5" width="22.7265625" style="154" customWidth="1"/>
    <col min="6" max="6" width="18.26953125" style="154" customWidth="1"/>
    <col min="7" max="7" width="14.453125" style="154" bestFit="1" customWidth="1"/>
    <col min="8" max="8" width="18.54296875" style="154" customWidth="1"/>
    <col min="9" max="9" width="21.26953125" style="154" customWidth="1"/>
    <col min="10" max="10" width="9.1796875" style="154"/>
    <col min="11" max="11" width="9.81640625" style="154" bestFit="1" customWidth="1"/>
    <col min="12" max="12" width="9.1796875" style="154"/>
    <col min="13" max="13" width="35" style="154" customWidth="1"/>
    <col min="14" max="16384" width="9.1796875" style="154"/>
  </cols>
  <sheetData>
    <row r="1" spans="1:13" s="145" customFormat="1" ht="18" customHeight="1" x14ac:dyDescent="0.4">
      <c r="A1" s="188"/>
      <c r="B1" s="188"/>
      <c r="C1" s="442" t="s">
        <v>151</v>
      </c>
      <c r="D1" s="442"/>
      <c r="E1" s="442"/>
      <c r="F1" s="442"/>
      <c r="G1" s="144"/>
      <c r="H1" s="144"/>
      <c r="K1" s="438"/>
      <c r="L1" s="438"/>
      <c r="M1" s="438"/>
    </row>
    <row r="2" spans="1:13" s="148" customFormat="1" ht="59.25" customHeight="1" x14ac:dyDescent="0.4">
      <c r="A2" s="189"/>
      <c r="B2" s="189"/>
      <c r="C2" s="443" t="s">
        <v>175</v>
      </c>
      <c r="D2" s="443"/>
      <c r="E2" s="443"/>
      <c r="F2" s="443"/>
      <c r="G2" s="147"/>
      <c r="H2" s="147"/>
      <c r="K2" s="438"/>
      <c r="L2" s="438"/>
      <c r="M2" s="438"/>
    </row>
    <row r="3" spans="1:13" s="148" customFormat="1" ht="17.25" customHeight="1" x14ac:dyDescent="0.4">
      <c r="A3" s="189"/>
      <c r="B3" s="190"/>
      <c r="C3" s="442" t="s">
        <v>181</v>
      </c>
      <c r="D3" s="442"/>
      <c r="E3" s="442"/>
      <c r="F3" s="442"/>
      <c r="G3" s="147"/>
      <c r="H3" s="147"/>
      <c r="K3" s="438"/>
      <c r="L3" s="438"/>
      <c r="M3" s="438"/>
    </row>
    <row r="4" spans="1:13" s="148" customFormat="1" ht="17.25" customHeight="1" x14ac:dyDescent="0.3">
      <c r="A4" s="444"/>
      <c r="B4" s="444"/>
      <c r="C4" s="444"/>
      <c r="D4" s="444"/>
      <c r="E4" s="444"/>
      <c r="F4" s="444"/>
      <c r="G4" s="147"/>
      <c r="H4" s="147"/>
    </row>
    <row r="5" spans="1:13" s="148" customFormat="1" ht="66" customHeight="1" x14ac:dyDescent="0.3">
      <c r="A5" s="441" t="s">
        <v>180</v>
      </c>
      <c r="B5" s="441"/>
      <c r="C5" s="441"/>
      <c r="D5" s="441"/>
      <c r="E5" s="441"/>
      <c r="F5" s="441"/>
      <c r="G5" s="150"/>
      <c r="H5" s="147"/>
    </row>
    <row r="6" spans="1:13" s="151" customFormat="1" ht="15" customHeight="1" x14ac:dyDescent="0.3">
      <c r="A6" s="441"/>
      <c r="B6" s="441"/>
      <c r="C6" s="441"/>
      <c r="D6" s="441"/>
      <c r="E6" s="441"/>
      <c r="F6" s="441"/>
      <c r="G6" s="147"/>
      <c r="H6" s="147"/>
    </row>
    <row r="7" spans="1:13" s="151" customFormat="1" ht="18" customHeight="1" x14ac:dyDescent="0.3">
      <c r="A7" s="440" t="s">
        <v>88</v>
      </c>
      <c r="B7" s="440"/>
      <c r="C7" s="185"/>
      <c r="D7" s="185"/>
      <c r="E7" s="185"/>
      <c r="F7" s="185"/>
      <c r="G7" s="147"/>
      <c r="H7" s="147"/>
    </row>
    <row r="8" spans="1:13" s="151" customFormat="1" ht="15" customHeight="1" x14ac:dyDescent="0.3">
      <c r="A8" s="439" t="s">
        <v>87</v>
      </c>
      <c r="B8" s="439"/>
      <c r="C8" s="185"/>
      <c r="D8" s="185"/>
      <c r="E8" s="185"/>
      <c r="F8" s="185"/>
      <c r="G8" s="147"/>
      <c r="H8" s="147"/>
    </row>
    <row r="9" spans="1:13" ht="13.5" customHeight="1" x14ac:dyDescent="0.35">
      <c r="A9" s="144"/>
      <c r="B9" s="152"/>
      <c r="C9" s="152"/>
      <c r="D9" s="144"/>
      <c r="E9" s="144"/>
      <c r="F9" s="153" t="s">
        <v>105</v>
      </c>
      <c r="G9" s="144"/>
      <c r="H9" s="144"/>
    </row>
    <row r="10" spans="1:13" ht="20.25" customHeight="1" x14ac:dyDescent="0.35">
      <c r="A10" s="433" t="s">
        <v>7</v>
      </c>
      <c r="B10" s="433" t="s">
        <v>8</v>
      </c>
      <c r="C10" s="437" t="s">
        <v>91</v>
      </c>
      <c r="D10" s="435" t="s">
        <v>0</v>
      </c>
      <c r="E10" s="435" t="s">
        <v>1</v>
      </c>
      <c r="F10" s="435"/>
      <c r="G10" s="144"/>
      <c r="H10" s="144"/>
    </row>
    <row r="11" spans="1:13" ht="20.25" customHeight="1" x14ac:dyDescent="0.35">
      <c r="A11" s="434"/>
      <c r="B11" s="433"/>
      <c r="C11" s="437"/>
      <c r="D11" s="436"/>
      <c r="E11" s="435" t="s">
        <v>92</v>
      </c>
      <c r="F11" s="435" t="s">
        <v>90</v>
      </c>
      <c r="G11" s="144"/>
      <c r="H11" s="144" t="s">
        <v>142</v>
      </c>
      <c r="I11" s="154" t="s">
        <v>143</v>
      </c>
      <c r="J11" s="154" t="s">
        <v>144</v>
      </c>
    </row>
    <row r="12" spans="1:13" s="151" customFormat="1" ht="48.75" customHeight="1" x14ac:dyDescent="0.3">
      <c r="A12" s="434"/>
      <c r="B12" s="433"/>
      <c r="C12" s="437"/>
      <c r="D12" s="436"/>
      <c r="E12" s="435"/>
      <c r="F12" s="435"/>
      <c r="G12" s="147"/>
      <c r="H12" s="147"/>
    </row>
    <row r="13" spans="1:13" s="151" customFormat="1" ht="18" customHeight="1" x14ac:dyDescent="0.3">
      <c r="A13" s="187">
        <v>1</v>
      </c>
      <c r="B13" s="187">
        <v>2</v>
      </c>
      <c r="C13" s="187">
        <v>3</v>
      </c>
      <c r="D13" s="187">
        <v>4</v>
      </c>
      <c r="E13" s="187">
        <v>5</v>
      </c>
      <c r="F13" s="187">
        <v>6</v>
      </c>
      <c r="G13" s="147"/>
      <c r="H13" s="147"/>
    </row>
    <row r="14" spans="1:13" s="160" customFormat="1" ht="26.25" customHeight="1" x14ac:dyDescent="0.3">
      <c r="A14" s="233">
        <v>10000000</v>
      </c>
      <c r="B14" s="234" t="s">
        <v>3</v>
      </c>
      <c r="C14" s="235">
        <f>C15+C31+C41</f>
        <v>2087920000</v>
      </c>
      <c r="D14" s="236">
        <f>D15+D31+D41</f>
        <v>2038920000</v>
      </c>
      <c r="E14" s="236">
        <f>E15+E31+E41</f>
        <v>49000000</v>
      </c>
      <c r="F14" s="236">
        <f>F15+F31+F41</f>
        <v>0</v>
      </c>
      <c r="G14" s="158"/>
      <c r="H14" s="159"/>
    </row>
    <row r="15" spans="1:13" s="160" customFormat="1" ht="31.5" customHeight="1" x14ac:dyDescent="0.3">
      <c r="A15" s="228" t="s">
        <v>106</v>
      </c>
      <c r="B15" s="119" t="s">
        <v>107</v>
      </c>
      <c r="C15" s="93">
        <f>C16+C23</f>
        <v>2003040000</v>
      </c>
      <c r="D15" s="93">
        <f>D16+D23</f>
        <v>2003040000</v>
      </c>
      <c r="E15" s="93"/>
      <c r="F15" s="127"/>
      <c r="G15" s="158"/>
      <c r="H15" s="158"/>
    </row>
    <row r="16" spans="1:13" ht="18" x14ac:dyDescent="0.35">
      <c r="A16" s="229">
        <v>11010000</v>
      </c>
      <c r="B16" s="134" t="s">
        <v>43</v>
      </c>
      <c r="C16" s="135">
        <f>C17+C18+C19+C20+C21+C22</f>
        <v>1824078500</v>
      </c>
      <c r="D16" s="127">
        <f>D17+D18+D19+D21+D20+D22</f>
        <v>1824078500</v>
      </c>
      <c r="E16" s="127"/>
      <c r="F16" s="127"/>
      <c r="G16" s="144"/>
      <c r="H16" s="167"/>
    </row>
    <row r="17" spans="1:8" ht="31" x14ac:dyDescent="0.35">
      <c r="A17" s="232">
        <v>11010100</v>
      </c>
      <c r="B17" s="129" t="s">
        <v>29</v>
      </c>
      <c r="C17" s="130">
        <f>D17+E17</f>
        <v>1590000000</v>
      </c>
      <c r="D17" s="131">
        <v>1590000000</v>
      </c>
      <c r="E17" s="132"/>
      <c r="F17" s="132"/>
      <c r="G17" s="144"/>
      <c r="H17" s="144"/>
    </row>
    <row r="18" spans="1:8" ht="51.65" hidden="1" customHeight="1" x14ac:dyDescent="0.35">
      <c r="A18" s="192">
        <v>11010200</v>
      </c>
      <c r="B18" s="169" t="s">
        <v>30</v>
      </c>
      <c r="C18" s="170">
        <f>D18+E18</f>
        <v>0</v>
      </c>
      <c r="D18" s="171"/>
      <c r="E18" s="163"/>
      <c r="F18" s="163"/>
      <c r="G18" s="144"/>
      <c r="H18" s="144"/>
    </row>
    <row r="19" spans="1:8" ht="34" customHeight="1" x14ac:dyDescent="0.35">
      <c r="A19" s="232">
        <v>11010400</v>
      </c>
      <c r="B19" s="129" t="s">
        <v>31</v>
      </c>
      <c r="C19" s="130">
        <f>D19+E19</f>
        <v>200000000</v>
      </c>
      <c r="D19" s="131">
        <v>200000000</v>
      </c>
      <c r="E19" s="132"/>
      <c r="F19" s="132"/>
      <c r="G19" s="144"/>
      <c r="H19" s="144"/>
    </row>
    <row r="20" spans="1:8" ht="34" customHeight="1" x14ac:dyDescent="0.35">
      <c r="A20" s="232">
        <v>11010500</v>
      </c>
      <c r="B20" s="129" t="s">
        <v>32</v>
      </c>
      <c r="C20" s="130">
        <f>D20+E20</f>
        <v>30200000</v>
      </c>
      <c r="D20" s="131">
        <v>30200000</v>
      </c>
      <c r="E20" s="132"/>
      <c r="F20" s="132"/>
      <c r="G20" s="144"/>
      <c r="H20" s="144"/>
    </row>
    <row r="21" spans="1:8" ht="34" customHeight="1" x14ac:dyDescent="0.35">
      <c r="A21" s="128">
        <v>11011200</v>
      </c>
      <c r="B21" s="129" t="s">
        <v>195</v>
      </c>
      <c r="C21" s="130">
        <f>D21+E21+F21</f>
        <v>2700000</v>
      </c>
      <c r="D21" s="131">
        <v>2700000</v>
      </c>
      <c r="E21" s="132"/>
      <c r="F21" s="132"/>
      <c r="G21" s="144"/>
      <c r="H21" s="144"/>
    </row>
    <row r="22" spans="1:8" ht="34" customHeight="1" x14ac:dyDescent="0.35">
      <c r="A22" s="128">
        <v>11011300</v>
      </c>
      <c r="B22" s="129" t="s">
        <v>201</v>
      </c>
      <c r="C22" s="130">
        <f>D22</f>
        <v>1178500</v>
      </c>
      <c r="D22" s="131">
        <v>1178500</v>
      </c>
      <c r="E22" s="132"/>
      <c r="F22" s="132"/>
      <c r="G22" s="144"/>
      <c r="H22" s="144"/>
    </row>
    <row r="23" spans="1:8" ht="19.5" customHeight="1" x14ac:dyDescent="0.35">
      <c r="A23" s="229">
        <v>11020000</v>
      </c>
      <c r="B23" s="134" t="s">
        <v>6</v>
      </c>
      <c r="C23" s="135">
        <f>C24+C25+C26+C27+C28+C29+C30</f>
        <v>178961500</v>
      </c>
      <c r="D23" s="135">
        <f>D24+D25+D26+D27+D28+D29+D30</f>
        <v>178961500</v>
      </c>
      <c r="E23" s="127"/>
      <c r="F23" s="127"/>
      <c r="G23" s="144"/>
      <c r="H23" s="144"/>
    </row>
    <row r="24" spans="1:8" ht="30.75" customHeight="1" x14ac:dyDescent="0.35">
      <c r="A24" s="232" t="s">
        <v>200</v>
      </c>
      <c r="B24" s="129" t="s">
        <v>16</v>
      </c>
      <c r="C24" s="130">
        <f t="shared" ref="C24:C30" si="0">D24+E24</f>
        <v>7850000</v>
      </c>
      <c r="D24" s="131">
        <v>7850000</v>
      </c>
      <c r="E24" s="132"/>
      <c r="F24" s="132"/>
      <c r="G24" s="144"/>
      <c r="H24" s="144"/>
    </row>
    <row r="25" spans="1:8" ht="24.75" customHeight="1" x14ac:dyDescent="0.35">
      <c r="A25" s="232">
        <v>11020300</v>
      </c>
      <c r="B25" s="129" t="s">
        <v>39</v>
      </c>
      <c r="C25" s="130">
        <f t="shared" si="0"/>
        <v>17015000</v>
      </c>
      <c r="D25" s="131">
        <v>17015000</v>
      </c>
      <c r="E25" s="132"/>
      <c r="F25" s="132"/>
      <c r="G25" s="144"/>
      <c r="H25" s="144"/>
    </row>
    <row r="26" spans="1:8" ht="24" customHeight="1" x14ac:dyDescent="0.35">
      <c r="A26" s="232">
        <v>11020500</v>
      </c>
      <c r="B26" s="129" t="s">
        <v>40</v>
      </c>
      <c r="C26" s="130">
        <f t="shared" si="0"/>
        <v>3458800</v>
      </c>
      <c r="D26" s="131">
        <v>3458800</v>
      </c>
      <c r="E26" s="132"/>
      <c r="F26" s="132"/>
      <c r="G26" s="144"/>
      <c r="H26" s="144"/>
    </row>
    <row r="27" spans="1:8" ht="33" customHeight="1" x14ac:dyDescent="0.35">
      <c r="A27" s="232">
        <v>11020700</v>
      </c>
      <c r="B27" s="129" t="s">
        <v>41</v>
      </c>
      <c r="C27" s="130">
        <f t="shared" si="0"/>
        <v>120000</v>
      </c>
      <c r="D27" s="131">
        <v>120000</v>
      </c>
      <c r="E27" s="132"/>
      <c r="F27" s="132"/>
      <c r="G27" s="144"/>
      <c r="H27" s="144"/>
    </row>
    <row r="28" spans="1:8" ht="24" customHeight="1" x14ac:dyDescent="0.35">
      <c r="A28" s="232">
        <v>11021000</v>
      </c>
      <c r="B28" s="129" t="s">
        <v>125</v>
      </c>
      <c r="C28" s="130">
        <f t="shared" si="0"/>
        <v>150206200</v>
      </c>
      <c r="D28" s="131">
        <v>150206200</v>
      </c>
      <c r="E28" s="132"/>
      <c r="F28" s="132"/>
      <c r="G28" s="144"/>
      <c r="H28" s="144"/>
    </row>
    <row r="29" spans="1:8" ht="50.25" customHeight="1" x14ac:dyDescent="0.35">
      <c r="A29" s="232">
        <v>11021600</v>
      </c>
      <c r="B29" s="129" t="s">
        <v>42</v>
      </c>
      <c r="C29" s="130">
        <f t="shared" si="0"/>
        <v>311000</v>
      </c>
      <c r="D29" s="131">
        <v>311000</v>
      </c>
      <c r="E29" s="132"/>
      <c r="F29" s="132"/>
      <c r="G29" s="144"/>
      <c r="H29" s="144"/>
    </row>
    <row r="30" spans="1:8" ht="50.25" customHeight="1" x14ac:dyDescent="0.35">
      <c r="A30" s="128">
        <v>11023000</v>
      </c>
      <c r="B30" s="129" t="s">
        <v>202</v>
      </c>
      <c r="C30" s="130">
        <f t="shared" si="0"/>
        <v>500</v>
      </c>
      <c r="D30" s="131">
        <v>500</v>
      </c>
      <c r="E30" s="132"/>
      <c r="F30" s="132"/>
      <c r="G30" s="144"/>
      <c r="H30" s="144"/>
    </row>
    <row r="31" spans="1:8" ht="27" customHeight="1" x14ac:dyDescent="0.35">
      <c r="A31" s="228" t="s">
        <v>83</v>
      </c>
      <c r="B31" s="119" t="s">
        <v>34</v>
      </c>
      <c r="C31" s="93">
        <f>C32+C37+C39</f>
        <v>35880000</v>
      </c>
      <c r="D31" s="93">
        <f>D32+D37+D39</f>
        <v>35880000</v>
      </c>
      <c r="E31" s="93"/>
      <c r="F31" s="127"/>
      <c r="G31" s="144"/>
      <c r="H31" s="144"/>
    </row>
    <row r="32" spans="1:8" ht="24" customHeight="1" x14ac:dyDescent="0.35">
      <c r="A32" s="229">
        <v>13020000</v>
      </c>
      <c r="B32" s="134" t="s">
        <v>35</v>
      </c>
      <c r="C32" s="237">
        <f>C33+C34+C35+C36</f>
        <v>27130000</v>
      </c>
      <c r="D32" s="237">
        <f>D33+D34+D35+D36</f>
        <v>27130000</v>
      </c>
      <c r="E32" s="237"/>
      <c r="F32" s="237"/>
      <c r="G32" s="144"/>
      <c r="H32" s="144"/>
    </row>
    <row r="33" spans="1:8" ht="31.5" customHeight="1" x14ac:dyDescent="0.35">
      <c r="A33" s="232">
        <v>13020100</v>
      </c>
      <c r="B33" s="129" t="s">
        <v>36</v>
      </c>
      <c r="C33" s="130">
        <f>D33+E33</f>
        <v>21120000</v>
      </c>
      <c r="D33" s="141">
        <v>21120000</v>
      </c>
      <c r="E33" s="123"/>
      <c r="F33" s="132"/>
      <c r="G33" s="144"/>
      <c r="H33" s="144"/>
    </row>
    <row r="34" spans="1:8" ht="26.25" customHeight="1" x14ac:dyDescent="0.35">
      <c r="A34" s="232">
        <v>13020300</v>
      </c>
      <c r="B34" s="129" t="s">
        <v>37</v>
      </c>
      <c r="C34" s="130">
        <f>D34+E34</f>
        <v>3900000</v>
      </c>
      <c r="D34" s="141">
        <v>3900000</v>
      </c>
      <c r="E34" s="123"/>
      <c r="F34" s="132"/>
      <c r="G34" s="144"/>
      <c r="H34" s="144"/>
    </row>
    <row r="35" spans="1:8" ht="31.5" customHeight="1" x14ac:dyDescent="0.35">
      <c r="A35" s="232">
        <v>13020400</v>
      </c>
      <c r="B35" s="129" t="s">
        <v>38</v>
      </c>
      <c r="C35" s="130">
        <f>D35+E35</f>
        <v>1830000</v>
      </c>
      <c r="D35" s="141">
        <v>1830000</v>
      </c>
      <c r="E35" s="123"/>
      <c r="F35" s="132"/>
      <c r="G35" s="144"/>
      <c r="H35" s="144"/>
    </row>
    <row r="36" spans="1:8" ht="52.5" customHeight="1" x14ac:dyDescent="0.35">
      <c r="A36" s="232">
        <v>13020600</v>
      </c>
      <c r="B36" s="129" t="s">
        <v>203</v>
      </c>
      <c r="C36" s="130">
        <f>D36+E36</f>
        <v>280000</v>
      </c>
      <c r="D36" s="141">
        <v>280000</v>
      </c>
      <c r="E36" s="123"/>
      <c r="F36" s="132"/>
      <c r="G36" s="144"/>
      <c r="H36" s="144"/>
    </row>
    <row r="37" spans="1:8" ht="24.75" customHeight="1" x14ac:dyDescent="0.35">
      <c r="A37" s="243">
        <v>13030000</v>
      </c>
      <c r="B37" s="239" t="s">
        <v>126</v>
      </c>
      <c r="C37" s="242">
        <f>C38</f>
        <v>8750000</v>
      </c>
      <c r="D37" s="127">
        <f>D38</f>
        <v>8750000</v>
      </c>
      <c r="E37" s="93"/>
      <c r="F37" s="127"/>
      <c r="G37" s="144"/>
      <c r="H37" s="144"/>
    </row>
    <row r="38" spans="1:8" ht="30.75" customHeight="1" x14ac:dyDescent="0.35">
      <c r="A38" s="232">
        <v>13030100</v>
      </c>
      <c r="B38" s="129" t="s">
        <v>127</v>
      </c>
      <c r="C38" s="130">
        <f>D38+E38</f>
        <v>8750000</v>
      </c>
      <c r="D38" s="131">
        <v>8750000</v>
      </c>
      <c r="E38" s="123"/>
      <c r="F38" s="132"/>
      <c r="G38" s="144"/>
      <c r="H38" s="144"/>
    </row>
    <row r="39" spans="1:8" ht="24" hidden="1" customHeight="1" x14ac:dyDescent="0.35">
      <c r="A39" s="193">
        <v>13070000</v>
      </c>
      <c r="B39" s="175" t="s">
        <v>18</v>
      </c>
      <c r="C39" s="176">
        <f>C40</f>
        <v>0</v>
      </c>
      <c r="D39" s="163">
        <f>D40</f>
        <v>0</v>
      </c>
      <c r="E39" s="162"/>
      <c r="F39" s="163"/>
      <c r="G39" s="144"/>
      <c r="H39" s="144"/>
    </row>
    <row r="40" spans="1:8" ht="21" hidden="1" customHeight="1" x14ac:dyDescent="0.35">
      <c r="A40" s="192">
        <v>13070200</v>
      </c>
      <c r="B40" s="169" t="s">
        <v>17</v>
      </c>
      <c r="C40" s="170">
        <f>D40+E40</f>
        <v>0</v>
      </c>
      <c r="D40" s="171"/>
      <c r="E40" s="162"/>
      <c r="F40" s="163"/>
      <c r="G40" s="144"/>
      <c r="H40" s="144"/>
    </row>
    <row r="41" spans="1:8" ht="26.25" customHeight="1" x14ac:dyDescent="0.35">
      <c r="A41" s="228">
        <v>19000000</v>
      </c>
      <c r="B41" s="239" t="s">
        <v>22</v>
      </c>
      <c r="C41" s="240">
        <f>C42</f>
        <v>49000000</v>
      </c>
      <c r="D41" s="93"/>
      <c r="E41" s="93">
        <f>E42</f>
        <v>49000000</v>
      </c>
      <c r="F41" s="127"/>
      <c r="G41" s="144"/>
      <c r="H41" s="144"/>
    </row>
    <row r="42" spans="1:8" ht="24" customHeight="1" x14ac:dyDescent="0.35">
      <c r="A42" s="229">
        <v>19010000</v>
      </c>
      <c r="B42" s="241" t="s">
        <v>19</v>
      </c>
      <c r="C42" s="242">
        <f>C43+C44+C45</f>
        <v>49000000</v>
      </c>
      <c r="D42" s="237"/>
      <c r="E42" s="237">
        <f>E43+E44+E45</f>
        <v>49000000</v>
      </c>
      <c r="F42" s="127"/>
      <c r="G42" s="144"/>
      <c r="H42" s="144"/>
    </row>
    <row r="43" spans="1:8" ht="54" customHeight="1" x14ac:dyDescent="0.35">
      <c r="A43" s="232">
        <v>19010100</v>
      </c>
      <c r="B43" s="129" t="s">
        <v>95</v>
      </c>
      <c r="C43" s="130">
        <f>D43+E43</f>
        <v>35500000</v>
      </c>
      <c r="D43" s="131"/>
      <c r="E43" s="141">
        <v>35500000</v>
      </c>
      <c r="F43" s="132"/>
      <c r="G43" s="144"/>
      <c r="H43" s="144"/>
    </row>
    <row r="44" spans="1:8" ht="29.25" customHeight="1" x14ac:dyDescent="0.35">
      <c r="A44" s="232">
        <v>19010200</v>
      </c>
      <c r="B44" s="129" t="s">
        <v>20</v>
      </c>
      <c r="C44" s="130">
        <f>D44+E44</f>
        <v>6200000</v>
      </c>
      <c r="D44" s="131"/>
      <c r="E44" s="141">
        <v>6200000</v>
      </c>
      <c r="F44" s="132"/>
      <c r="G44" s="144"/>
      <c r="H44" s="144"/>
    </row>
    <row r="45" spans="1:8" ht="41.25" customHeight="1" x14ac:dyDescent="0.35">
      <c r="A45" s="232">
        <v>19010300</v>
      </c>
      <c r="B45" s="129" t="s">
        <v>21</v>
      </c>
      <c r="C45" s="130">
        <f>D45+E45</f>
        <v>7300000</v>
      </c>
      <c r="D45" s="131"/>
      <c r="E45" s="141">
        <v>7300000</v>
      </c>
      <c r="F45" s="132"/>
      <c r="G45" s="144"/>
      <c r="H45" s="144"/>
    </row>
    <row r="46" spans="1:8" s="148" customFormat="1" ht="26.25" customHeight="1" x14ac:dyDescent="0.3">
      <c r="A46" s="233">
        <v>20000000</v>
      </c>
      <c r="B46" s="234" t="s">
        <v>4</v>
      </c>
      <c r="C46" s="236">
        <f>C47+C55+C70+C77</f>
        <v>279108000</v>
      </c>
      <c r="D46" s="236">
        <f>D47+D55+D70+D77</f>
        <v>39466680</v>
      </c>
      <c r="E46" s="236">
        <f>E47+E55+E70+E77</f>
        <v>239641320</v>
      </c>
      <c r="F46" s="236"/>
      <c r="G46" s="147"/>
      <c r="H46" s="147"/>
    </row>
    <row r="47" spans="1:8" s="148" customFormat="1" ht="27.75" customHeight="1" x14ac:dyDescent="0.3">
      <c r="A47" s="228" t="s">
        <v>108</v>
      </c>
      <c r="B47" s="119" t="s">
        <v>109</v>
      </c>
      <c r="C47" s="133">
        <f>C48+C51+C54+C50</f>
        <v>1581600</v>
      </c>
      <c r="D47" s="133">
        <f>D48+D51+D54+D50</f>
        <v>1581600</v>
      </c>
      <c r="E47" s="133">
        <f>E48+E51+E54+E50</f>
        <v>0</v>
      </c>
      <c r="F47" s="127"/>
      <c r="G47" s="147"/>
      <c r="H47" s="147"/>
    </row>
    <row r="48" spans="1:8" s="148" customFormat="1" ht="66.75" customHeight="1" x14ac:dyDescent="0.3">
      <c r="A48" s="229" t="s">
        <v>10</v>
      </c>
      <c r="B48" s="134" t="s">
        <v>110</v>
      </c>
      <c r="C48" s="244">
        <f>C49</f>
        <v>1400000</v>
      </c>
      <c r="D48" s="244">
        <f>D49</f>
        <v>1400000</v>
      </c>
      <c r="E48" s="244"/>
      <c r="F48" s="244"/>
      <c r="G48" s="147"/>
      <c r="H48" s="147"/>
    </row>
    <row r="49" spans="1:8" s="148" customFormat="1" ht="41.25" customHeight="1" x14ac:dyDescent="0.3">
      <c r="A49" s="232">
        <v>21010300</v>
      </c>
      <c r="B49" s="129" t="s">
        <v>45</v>
      </c>
      <c r="C49" s="130">
        <f>D49+E49</f>
        <v>1400000</v>
      </c>
      <c r="D49" s="131">
        <v>1400000</v>
      </c>
      <c r="E49" s="123"/>
      <c r="F49" s="132"/>
      <c r="G49" s="147"/>
      <c r="H49" s="147"/>
    </row>
    <row r="50" spans="1:8" s="148" customFormat="1" ht="26.25" hidden="1" customHeight="1" x14ac:dyDescent="0.3">
      <c r="A50" s="196">
        <v>21050000</v>
      </c>
      <c r="B50" s="180" t="s">
        <v>49</v>
      </c>
      <c r="C50" s="176">
        <f>D50+E50</f>
        <v>0</v>
      </c>
      <c r="D50" s="163"/>
      <c r="E50" s="162"/>
      <c r="F50" s="163"/>
      <c r="G50" s="147"/>
      <c r="H50" s="147"/>
    </row>
    <row r="51" spans="1:8" s="148" customFormat="1" ht="26.25" customHeight="1" x14ac:dyDescent="0.3">
      <c r="A51" s="245">
        <v>21080000</v>
      </c>
      <c r="B51" s="110" t="s">
        <v>13</v>
      </c>
      <c r="C51" s="112">
        <f>C52+C53</f>
        <v>181600</v>
      </c>
      <c r="D51" s="112">
        <f>D52+D53</f>
        <v>181600</v>
      </c>
      <c r="E51" s="92"/>
      <c r="F51" s="92"/>
      <c r="G51" s="147"/>
      <c r="H51" s="147"/>
    </row>
    <row r="52" spans="1:8" s="148" customFormat="1" ht="24.75" customHeight="1" x14ac:dyDescent="0.3">
      <c r="A52" s="232">
        <v>21080500</v>
      </c>
      <c r="B52" s="129" t="s">
        <v>2</v>
      </c>
      <c r="C52" s="130">
        <f>D52+E52</f>
        <v>171600</v>
      </c>
      <c r="D52" s="131">
        <v>171600</v>
      </c>
      <c r="E52" s="123"/>
      <c r="F52" s="132"/>
      <c r="G52" s="147"/>
      <c r="H52" s="147"/>
    </row>
    <row r="53" spans="1:8" s="148" customFormat="1" ht="50.25" customHeight="1" x14ac:dyDescent="0.3">
      <c r="A53" s="128">
        <v>21082400</v>
      </c>
      <c r="B53" s="95" t="s">
        <v>204</v>
      </c>
      <c r="C53" s="130">
        <f>D53+E53</f>
        <v>10000</v>
      </c>
      <c r="D53" s="246">
        <v>10000</v>
      </c>
      <c r="E53" s="123"/>
      <c r="F53" s="132"/>
      <c r="G53" s="147"/>
      <c r="H53" s="147"/>
    </row>
    <row r="54" spans="1:8" ht="36.75" hidden="1" customHeight="1" x14ac:dyDescent="0.35">
      <c r="A54" s="196">
        <v>21110000</v>
      </c>
      <c r="B54" s="180" t="s">
        <v>23</v>
      </c>
      <c r="C54" s="176">
        <f>D54+E54</f>
        <v>0</v>
      </c>
      <c r="D54" s="182"/>
      <c r="E54" s="182"/>
      <c r="F54" s="157"/>
      <c r="G54" s="144"/>
      <c r="H54" s="144"/>
    </row>
    <row r="55" spans="1:8" ht="31.5" customHeight="1" x14ac:dyDescent="0.35">
      <c r="A55" s="228" t="s">
        <v>111</v>
      </c>
      <c r="B55" s="119" t="s">
        <v>25</v>
      </c>
      <c r="C55" s="133">
        <f>C56+C67+C69</f>
        <v>36013080</v>
      </c>
      <c r="D55" s="133">
        <f>D56+D67+D69</f>
        <v>36013080</v>
      </c>
      <c r="E55" s="133"/>
      <c r="F55" s="127"/>
      <c r="G55" s="144"/>
      <c r="H55" s="144"/>
    </row>
    <row r="56" spans="1:8" ht="24" customHeight="1" x14ac:dyDescent="0.35">
      <c r="A56" s="229">
        <v>22010000</v>
      </c>
      <c r="B56" s="110" t="s">
        <v>33</v>
      </c>
      <c r="C56" s="237">
        <f>C57+C58+C60+C61+C62+C59+C63+C64+C65+C66</f>
        <v>34513080</v>
      </c>
      <c r="D56" s="237">
        <f>D57+D58+D60+D61+D62+D59+D63+D64+D65+D66</f>
        <v>34513080</v>
      </c>
      <c r="E56" s="133"/>
      <c r="F56" s="127"/>
      <c r="G56" s="144"/>
      <c r="H56" s="144"/>
    </row>
    <row r="57" spans="1:8" ht="47.25" customHeight="1" x14ac:dyDescent="0.35">
      <c r="A57" s="247">
        <v>22010200</v>
      </c>
      <c r="B57" s="136" t="s">
        <v>46</v>
      </c>
      <c r="C57" s="130">
        <f t="shared" ref="C57:C66" si="1">D57+E57</f>
        <v>1400</v>
      </c>
      <c r="D57" s="141">
        <v>1400</v>
      </c>
      <c r="E57" s="142"/>
      <c r="F57" s="132"/>
      <c r="G57" s="144"/>
      <c r="H57" s="144"/>
    </row>
    <row r="58" spans="1:8" ht="62.25" customHeight="1" x14ac:dyDescent="0.35">
      <c r="A58" s="247">
        <v>22010500</v>
      </c>
      <c r="B58" s="248" t="s">
        <v>130</v>
      </c>
      <c r="C58" s="130">
        <f t="shared" si="1"/>
        <v>10100</v>
      </c>
      <c r="D58" s="141">
        <v>10100</v>
      </c>
      <c r="E58" s="142"/>
      <c r="F58" s="132"/>
      <c r="G58" s="144"/>
      <c r="H58" s="144"/>
    </row>
    <row r="59" spans="1:8" ht="50.25" customHeight="1" x14ac:dyDescent="0.35">
      <c r="A59" s="247">
        <v>22010600</v>
      </c>
      <c r="B59" s="136" t="s">
        <v>128</v>
      </c>
      <c r="C59" s="137">
        <f t="shared" si="1"/>
        <v>500000</v>
      </c>
      <c r="D59" s="138">
        <v>500000</v>
      </c>
      <c r="E59" s="139"/>
      <c r="F59" s="140"/>
      <c r="G59" s="144"/>
      <c r="H59" s="144"/>
    </row>
    <row r="60" spans="1:8" ht="46.5" customHeight="1" x14ac:dyDescent="0.35">
      <c r="A60" s="247">
        <v>22011000</v>
      </c>
      <c r="B60" s="136" t="s">
        <v>131</v>
      </c>
      <c r="C60" s="130">
        <f t="shared" si="1"/>
        <v>7030800</v>
      </c>
      <c r="D60" s="141">
        <v>7030800</v>
      </c>
      <c r="E60" s="142"/>
      <c r="F60" s="132"/>
      <c r="G60" s="144"/>
      <c r="H60" s="144"/>
    </row>
    <row r="61" spans="1:8" ht="50.25" customHeight="1" x14ac:dyDescent="0.35">
      <c r="A61" s="247">
        <v>22011100</v>
      </c>
      <c r="B61" s="136" t="s">
        <v>132</v>
      </c>
      <c r="C61" s="130">
        <f t="shared" si="1"/>
        <v>22500000</v>
      </c>
      <c r="D61" s="141">
        <v>22500000</v>
      </c>
      <c r="E61" s="142"/>
      <c r="F61" s="132"/>
      <c r="G61" s="144"/>
      <c r="H61" s="144"/>
    </row>
    <row r="62" spans="1:8" ht="31.5" customHeight="1" x14ac:dyDescent="0.35">
      <c r="A62" s="247">
        <v>22011800</v>
      </c>
      <c r="B62" s="136" t="s">
        <v>24</v>
      </c>
      <c r="C62" s="130">
        <f t="shared" si="1"/>
        <v>1480000</v>
      </c>
      <c r="D62" s="141">
        <v>1480000</v>
      </c>
      <c r="E62" s="142"/>
      <c r="F62" s="132"/>
      <c r="G62" s="144"/>
      <c r="H62" s="144"/>
    </row>
    <row r="63" spans="1:8" ht="31.5" customHeight="1" x14ac:dyDescent="0.35">
      <c r="A63" s="247">
        <v>22013100</v>
      </c>
      <c r="B63" s="136" t="s">
        <v>98</v>
      </c>
      <c r="C63" s="137">
        <f t="shared" si="1"/>
        <v>780</v>
      </c>
      <c r="D63" s="138">
        <v>780</v>
      </c>
      <c r="E63" s="139"/>
      <c r="F63" s="140"/>
      <c r="G63" s="144"/>
      <c r="H63" s="144"/>
    </row>
    <row r="64" spans="1:8" ht="31.5" customHeight="1" x14ac:dyDescent="0.35">
      <c r="A64" s="247">
        <v>22013200</v>
      </c>
      <c r="B64" s="136" t="s">
        <v>99</v>
      </c>
      <c r="C64" s="137">
        <f t="shared" si="1"/>
        <v>800000</v>
      </c>
      <c r="D64" s="138">
        <v>800000</v>
      </c>
      <c r="E64" s="139"/>
      <c r="F64" s="140"/>
      <c r="G64" s="144"/>
      <c r="H64" s="144"/>
    </row>
    <row r="65" spans="1:8" ht="31.5" customHeight="1" x14ac:dyDescent="0.35">
      <c r="A65" s="247">
        <v>22013300</v>
      </c>
      <c r="B65" s="136" t="s">
        <v>100</v>
      </c>
      <c r="C65" s="137">
        <f t="shared" si="1"/>
        <v>650000</v>
      </c>
      <c r="D65" s="138">
        <v>650000</v>
      </c>
      <c r="E65" s="139"/>
      <c r="F65" s="140"/>
      <c r="G65" s="144"/>
      <c r="H65" s="144"/>
    </row>
    <row r="66" spans="1:8" ht="31.5" customHeight="1" x14ac:dyDescent="0.35">
      <c r="A66" s="247">
        <v>22013400</v>
      </c>
      <c r="B66" s="136" t="s">
        <v>101</v>
      </c>
      <c r="C66" s="137">
        <f t="shared" si="1"/>
        <v>1540000</v>
      </c>
      <c r="D66" s="138">
        <v>1540000</v>
      </c>
      <c r="E66" s="139"/>
      <c r="F66" s="140"/>
      <c r="G66" s="144"/>
      <c r="H66" s="144"/>
    </row>
    <row r="67" spans="1:8" ht="34.5" customHeight="1" x14ac:dyDescent="0.35">
      <c r="A67" s="245" t="s">
        <v>112</v>
      </c>
      <c r="B67" s="110" t="s">
        <v>14</v>
      </c>
      <c r="C67" s="112">
        <f>C68</f>
        <v>1500000</v>
      </c>
      <c r="D67" s="112">
        <f>D68</f>
        <v>1500000</v>
      </c>
      <c r="E67" s="112"/>
      <c r="F67" s="92"/>
      <c r="G67" s="144"/>
      <c r="H67" s="144"/>
    </row>
    <row r="68" spans="1:8" ht="33" customHeight="1" x14ac:dyDescent="0.35">
      <c r="A68" s="232">
        <v>22080400</v>
      </c>
      <c r="B68" s="129" t="s">
        <v>133</v>
      </c>
      <c r="C68" s="130">
        <f>D68+E68</f>
        <v>1500000</v>
      </c>
      <c r="D68" s="131">
        <v>1500000</v>
      </c>
      <c r="E68" s="123"/>
      <c r="F68" s="132"/>
      <c r="G68" s="144"/>
      <c r="H68" s="144"/>
    </row>
    <row r="69" spans="1:8" ht="60.75" hidden="1" customHeight="1" x14ac:dyDescent="0.35">
      <c r="A69" s="193">
        <v>22130000</v>
      </c>
      <c r="B69" s="175" t="s">
        <v>47</v>
      </c>
      <c r="C69" s="163">
        <f>D69+E69</f>
        <v>0</v>
      </c>
      <c r="D69" s="163"/>
      <c r="E69" s="162"/>
      <c r="F69" s="163"/>
      <c r="G69" s="144"/>
      <c r="H69" s="144"/>
    </row>
    <row r="70" spans="1:8" ht="27" customHeight="1" x14ac:dyDescent="0.35">
      <c r="A70" s="228" t="s">
        <v>113</v>
      </c>
      <c r="B70" s="119" t="s">
        <v>114</v>
      </c>
      <c r="C70" s="133">
        <f>C71+C74</f>
        <v>3186000</v>
      </c>
      <c r="D70" s="133">
        <f>D71</f>
        <v>1872000</v>
      </c>
      <c r="E70" s="133">
        <f>E71+E74</f>
        <v>1314000</v>
      </c>
      <c r="F70" s="127"/>
      <c r="G70" s="144"/>
      <c r="H70" s="144"/>
    </row>
    <row r="71" spans="1:8" ht="24" customHeight="1" x14ac:dyDescent="0.35">
      <c r="A71" s="245" t="s">
        <v>115</v>
      </c>
      <c r="B71" s="110" t="s">
        <v>116</v>
      </c>
      <c r="C71" s="112">
        <f>D71+E71</f>
        <v>3072000</v>
      </c>
      <c r="D71" s="112">
        <f>D72</f>
        <v>1872000</v>
      </c>
      <c r="E71" s="112">
        <f>E73</f>
        <v>1200000</v>
      </c>
      <c r="F71" s="92"/>
      <c r="G71" s="144"/>
      <c r="H71" s="144"/>
    </row>
    <row r="72" spans="1:8" ht="21.75" customHeight="1" x14ac:dyDescent="0.35">
      <c r="A72" s="232">
        <v>24060300</v>
      </c>
      <c r="B72" s="129" t="s">
        <v>2</v>
      </c>
      <c r="C72" s="130">
        <f>D72+E72</f>
        <v>1872000</v>
      </c>
      <c r="D72" s="131">
        <v>1872000</v>
      </c>
      <c r="E72" s="123"/>
      <c r="F72" s="132"/>
      <c r="G72" s="144"/>
      <c r="H72" s="144"/>
    </row>
    <row r="73" spans="1:8" ht="31" x14ac:dyDescent="0.35">
      <c r="A73" s="232">
        <v>24062100</v>
      </c>
      <c r="B73" s="129" t="s">
        <v>11</v>
      </c>
      <c r="C73" s="130">
        <f>D73+E73</f>
        <v>1200000</v>
      </c>
      <c r="D73" s="131"/>
      <c r="E73" s="131">
        <v>1200000</v>
      </c>
      <c r="F73" s="132"/>
      <c r="G73" s="144"/>
      <c r="H73" s="144"/>
    </row>
    <row r="74" spans="1:8" ht="16.5" customHeight="1" x14ac:dyDescent="0.35">
      <c r="A74" s="245" t="s">
        <v>117</v>
      </c>
      <c r="B74" s="110" t="s">
        <v>118</v>
      </c>
      <c r="C74" s="112">
        <f>C76</f>
        <v>114000</v>
      </c>
      <c r="D74" s="112"/>
      <c r="E74" s="112">
        <f>E76</f>
        <v>114000</v>
      </c>
      <c r="F74" s="92"/>
      <c r="G74" s="144"/>
      <c r="H74" s="144"/>
    </row>
    <row r="75" spans="1:8" ht="16.5" customHeight="1" x14ac:dyDescent="0.35">
      <c r="A75" s="245"/>
      <c r="B75" s="110"/>
      <c r="C75" s="112"/>
      <c r="D75" s="112"/>
      <c r="E75" s="112"/>
      <c r="F75" s="92"/>
      <c r="G75" s="144"/>
      <c r="H75" s="144"/>
    </row>
    <row r="76" spans="1:8" ht="46.5" x14ac:dyDescent="0.35">
      <c r="A76" s="232">
        <v>24110900</v>
      </c>
      <c r="B76" s="129" t="s">
        <v>9</v>
      </c>
      <c r="C76" s="130">
        <f>D76+E76</f>
        <v>114000</v>
      </c>
      <c r="D76" s="131"/>
      <c r="E76" s="131">
        <v>114000</v>
      </c>
      <c r="F76" s="132"/>
      <c r="G76" s="144"/>
      <c r="H76" s="144"/>
    </row>
    <row r="77" spans="1:8" ht="19.5" customHeight="1" x14ac:dyDescent="0.35">
      <c r="A77" s="228">
        <v>25000000</v>
      </c>
      <c r="B77" s="119" t="s">
        <v>119</v>
      </c>
      <c r="C77" s="133">
        <f>C78+C83</f>
        <v>238327320</v>
      </c>
      <c r="D77" s="133"/>
      <c r="E77" s="133">
        <f>E78+E83</f>
        <v>238327320</v>
      </c>
      <c r="F77" s="127"/>
      <c r="G77" s="144"/>
      <c r="H77" s="203"/>
    </row>
    <row r="78" spans="1:8" ht="31.5" customHeight="1" x14ac:dyDescent="0.35">
      <c r="A78" s="245">
        <v>25010000</v>
      </c>
      <c r="B78" s="110" t="s">
        <v>48</v>
      </c>
      <c r="C78" s="112">
        <f>C79+C80+C81+C82</f>
        <v>183256600</v>
      </c>
      <c r="D78" s="112"/>
      <c r="E78" s="112">
        <f>E79+E80+E81+E82</f>
        <v>183256600</v>
      </c>
      <c r="F78" s="92"/>
      <c r="G78" s="144"/>
      <c r="H78" s="144"/>
    </row>
    <row r="79" spans="1:8" ht="32.25" customHeight="1" x14ac:dyDescent="0.35">
      <c r="A79" s="232">
        <v>25010100</v>
      </c>
      <c r="B79" s="129" t="s">
        <v>26</v>
      </c>
      <c r="C79" s="130">
        <f>D79+E79</f>
        <v>62013050</v>
      </c>
      <c r="D79" s="131"/>
      <c r="E79" s="131">
        <v>62013050</v>
      </c>
      <c r="F79" s="132"/>
      <c r="G79" s="144"/>
      <c r="H79" s="144"/>
    </row>
    <row r="80" spans="1:8" ht="32.25" customHeight="1" x14ac:dyDescent="0.35">
      <c r="A80" s="232">
        <v>25010200</v>
      </c>
      <c r="B80" s="129" t="s">
        <v>27</v>
      </c>
      <c r="C80" s="130">
        <f>D80+E80</f>
        <v>120510400</v>
      </c>
      <c r="D80" s="131"/>
      <c r="E80" s="131">
        <v>120510400</v>
      </c>
      <c r="F80" s="132"/>
      <c r="G80" s="144"/>
      <c r="H80" s="144"/>
    </row>
    <row r="81" spans="1:8" ht="33" customHeight="1" x14ac:dyDescent="0.35">
      <c r="A81" s="232">
        <v>25010300</v>
      </c>
      <c r="B81" s="129" t="s">
        <v>102</v>
      </c>
      <c r="C81" s="130">
        <f>D81+E81</f>
        <v>569200</v>
      </c>
      <c r="D81" s="131"/>
      <c r="E81" s="131">
        <v>569200</v>
      </c>
      <c r="F81" s="132"/>
      <c r="G81" s="144"/>
      <c r="H81" s="144"/>
    </row>
    <row r="82" spans="1:8" ht="32.25" customHeight="1" x14ac:dyDescent="0.35">
      <c r="A82" s="232">
        <v>25010400</v>
      </c>
      <c r="B82" s="129" t="s">
        <v>28</v>
      </c>
      <c r="C82" s="130">
        <f>D82+E82</f>
        <v>163950</v>
      </c>
      <c r="D82" s="131"/>
      <c r="E82" s="131">
        <v>163950</v>
      </c>
      <c r="F82" s="132"/>
      <c r="G82" s="144"/>
      <c r="H82" s="144"/>
    </row>
    <row r="83" spans="1:8" ht="19.5" customHeight="1" x14ac:dyDescent="0.35">
      <c r="A83" s="245">
        <v>25020000</v>
      </c>
      <c r="B83" s="110" t="s">
        <v>15</v>
      </c>
      <c r="C83" s="112">
        <f>C84</f>
        <v>55070720</v>
      </c>
      <c r="D83" s="112"/>
      <c r="E83" s="112">
        <f>E84</f>
        <v>55070720</v>
      </c>
      <c r="F83" s="92"/>
      <c r="G83" s="144"/>
      <c r="H83" s="144"/>
    </row>
    <row r="84" spans="1:8" ht="80.25" customHeight="1" x14ac:dyDescent="0.35">
      <c r="A84" s="232">
        <v>25020200</v>
      </c>
      <c r="B84" s="129" t="s">
        <v>103</v>
      </c>
      <c r="C84" s="130">
        <f>D84+E84</f>
        <v>55070720</v>
      </c>
      <c r="D84" s="131"/>
      <c r="E84" s="131">
        <v>55070720</v>
      </c>
      <c r="F84" s="132"/>
      <c r="G84" s="144"/>
      <c r="H84" s="144"/>
    </row>
    <row r="85" spans="1:8" ht="18" hidden="1" x14ac:dyDescent="0.35">
      <c r="A85" s="191">
        <v>30000000</v>
      </c>
      <c r="B85" s="186" t="s">
        <v>5</v>
      </c>
      <c r="C85" s="157">
        <f>C86</f>
        <v>0</v>
      </c>
      <c r="D85" s="157"/>
      <c r="E85" s="157">
        <f>E87</f>
        <v>0</v>
      </c>
      <c r="F85" s="157">
        <f>F87</f>
        <v>0</v>
      </c>
      <c r="G85" s="144"/>
      <c r="H85" s="144"/>
    </row>
    <row r="86" spans="1:8" ht="17.5" hidden="1" x14ac:dyDescent="0.35">
      <c r="A86" s="191" t="s">
        <v>134</v>
      </c>
      <c r="B86" s="161" t="s">
        <v>135</v>
      </c>
      <c r="C86" s="157">
        <f>D86+E86</f>
        <v>0</v>
      </c>
      <c r="D86" s="157"/>
      <c r="E86" s="157">
        <f>E87</f>
        <v>0</v>
      </c>
      <c r="F86" s="157">
        <f>F87</f>
        <v>0</v>
      </c>
      <c r="G86" s="144"/>
      <c r="H86" s="144"/>
    </row>
    <row r="87" spans="1:8" ht="31.5" hidden="1" customHeight="1" x14ac:dyDescent="0.35">
      <c r="A87" s="196">
        <v>31030000</v>
      </c>
      <c r="B87" s="180" t="s">
        <v>44</v>
      </c>
      <c r="C87" s="182">
        <f>D87+E87</f>
        <v>0</v>
      </c>
      <c r="D87" s="182"/>
      <c r="E87" s="182"/>
      <c r="F87" s="182"/>
      <c r="G87" s="144"/>
      <c r="H87" s="144"/>
    </row>
    <row r="88" spans="1:8" s="148" customFormat="1" ht="21" customHeight="1" x14ac:dyDescent="0.3">
      <c r="A88" s="249"/>
      <c r="B88" s="250" t="s">
        <v>89</v>
      </c>
      <c r="C88" s="251">
        <f>C14+C46+C85</f>
        <v>2367028000</v>
      </c>
      <c r="D88" s="251">
        <f>D14+D46+D85</f>
        <v>2078386680</v>
      </c>
      <c r="E88" s="251">
        <f>E14+E46+E85</f>
        <v>288641320</v>
      </c>
      <c r="F88" s="251">
        <f>F85</f>
        <v>0</v>
      </c>
      <c r="G88" s="147"/>
      <c r="H88" s="147"/>
    </row>
    <row r="89" spans="1:8" s="148" customFormat="1" ht="21" customHeight="1" x14ac:dyDescent="0.3">
      <c r="A89" s="253">
        <v>40000000</v>
      </c>
      <c r="B89" s="250" t="s">
        <v>50</v>
      </c>
      <c r="C89" s="251">
        <f>D89+E89</f>
        <v>721815600</v>
      </c>
      <c r="D89" s="251">
        <f>D90</f>
        <v>702040800</v>
      </c>
      <c r="E89" s="251">
        <f>E90+E132</f>
        <v>19774800</v>
      </c>
      <c r="F89" s="251">
        <f>F90</f>
        <v>0</v>
      </c>
      <c r="G89" s="204"/>
      <c r="H89" s="147"/>
    </row>
    <row r="90" spans="1:8" s="148" customFormat="1" ht="21" customHeight="1" x14ac:dyDescent="0.3">
      <c r="A90" s="252">
        <v>41000000</v>
      </c>
      <c r="B90" s="254" t="s">
        <v>51</v>
      </c>
      <c r="C90" s="236">
        <f>D90+E90</f>
        <v>721815600</v>
      </c>
      <c r="D90" s="236">
        <f>D96+D91+D126</f>
        <v>702040800</v>
      </c>
      <c r="E90" s="236">
        <f>E96+E91+E126</f>
        <v>19774800</v>
      </c>
      <c r="F90" s="236">
        <f>F96+F91+F126</f>
        <v>0</v>
      </c>
      <c r="G90" s="147"/>
      <c r="H90" s="147"/>
    </row>
    <row r="91" spans="1:8" s="148" customFormat="1" ht="21" customHeight="1" x14ac:dyDescent="0.3">
      <c r="A91" s="255">
        <v>41020000</v>
      </c>
      <c r="B91" s="91" t="s">
        <v>93</v>
      </c>
      <c r="C91" s="92">
        <f>D91+E91</f>
        <v>190825200</v>
      </c>
      <c r="D91" s="93">
        <f>D92+D94+D95+D93</f>
        <v>190825200</v>
      </c>
      <c r="E91" s="93"/>
      <c r="F91" s="93"/>
      <c r="G91" s="204"/>
      <c r="H91" s="147"/>
    </row>
    <row r="92" spans="1:8" s="148" customFormat="1" ht="18" x14ac:dyDescent="0.3">
      <c r="A92" s="256">
        <v>41020100</v>
      </c>
      <c r="B92" s="95" t="s">
        <v>52</v>
      </c>
      <c r="C92" s="96">
        <f t="shared" ref="C92:C131" si="2">D92+E92</f>
        <v>63366000</v>
      </c>
      <c r="D92" s="97">
        <v>63366000</v>
      </c>
      <c r="E92" s="97"/>
      <c r="F92" s="96"/>
      <c r="G92" s="147"/>
      <c r="H92" s="147"/>
    </row>
    <row r="93" spans="1:8" s="148" customFormat="1" ht="68.25" hidden="1" customHeight="1" x14ac:dyDescent="0.3">
      <c r="A93" s="196">
        <v>41021100</v>
      </c>
      <c r="B93" s="180" t="s">
        <v>138</v>
      </c>
      <c r="C93" s="157">
        <f>D93+E93</f>
        <v>0</v>
      </c>
      <c r="D93" s="182"/>
      <c r="E93" s="182"/>
      <c r="F93" s="157"/>
      <c r="G93" s="147"/>
      <c r="H93" s="147"/>
    </row>
    <row r="94" spans="1:8" s="148" customFormat="1" ht="46.5" x14ac:dyDescent="0.3">
      <c r="A94" s="256" t="s">
        <v>209</v>
      </c>
      <c r="B94" s="95" t="s">
        <v>78</v>
      </c>
      <c r="C94" s="96">
        <f t="shared" si="2"/>
        <v>127459200</v>
      </c>
      <c r="D94" s="97">
        <v>127459200</v>
      </c>
      <c r="E94" s="97"/>
      <c r="F94" s="96"/>
      <c r="G94" s="147"/>
      <c r="H94" s="147"/>
    </row>
    <row r="95" spans="1:8" s="148" customFormat="1" ht="31" hidden="1" x14ac:dyDescent="0.3">
      <c r="A95" s="196">
        <v>41020600</v>
      </c>
      <c r="B95" s="180" t="s">
        <v>53</v>
      </c>
      <c r="C95" s="157">
        <f t="shared" si="2"/>
        <v>0</v>
      </c>
      <c r="D95" s="182"/>
      <c r="E95" s="182"/>
      <c r="F95" s="157"/>
      <c r="G95" s="147"/>
      <c r="H95" s="147"/>
    </row>
    <row r="96" spans="1:8" s="148" customFormat="1" ht="17.5" x14ac:dyDescent="0.3">
      <c r="A96" s="255">
        <v>41030000</v>
      </c>
      <c r="B96" s="91" t="s">
        <v>94</v>
      </c>
      <c r="C96" s="92">
        <f>D96+E96</f>
        <v>528990400</v>
      </c>
      <c r="D96" s="93">
        <f>D97+D98+D100+D101+D103+D104+D105+D106+D107+D109+D113+D110+D129+D102+D112+D111</f>
        <v>509215600</v>
      </c>
      <c r="E96" s="93">
        <f>E108+E113</f>
        <v>19774800</v>
      </c>
      <c r="F96" s="93">
        <f>F97+F98+F100+F101+F103+F104+F105+F106+F107+F109+F113+F110+F129+F102+F112</f>
        <v>0</v>
      </c>
      <c r="G96" s="147"/>
      <c r="H96" s="147"/>
    </row>
    <row r="97" spans="1:9" s="148" customFormat="1" ht="132" hidden="1" customHeight="1" x14ac:dyDescent="0.3">
      <c r="A97" s="196">
        <v>41030600</v>
      </c>
      <c r="B97" s="180" t="s">
        <v>82</v>
      </c>
      <c r="C97" s="157">
        <f t="shared" ref="C97:C104" si="3">D97+E97</f>
        <v>0</v>
      </c>
      <c r="D97" s="157"/>
      <c r="E97" s="157"/>
      <c r="F97" s="157"/>
      <c r="G97" s="147"/>
    </row>
    <row r="98" spans="1:9" s="148" customFormat="1" ht="144.75" hidden="1" customHeight="1" x14ac:dyDescent="0.3">
      <c r="A98" s="196">
        <v>41030800</v>
      </c>
      <c r="B98" s="165" t="s">
        <v>85</v>
      </c>
      <c r="C98" s="157">
        <f t="shared" si="3"/>
        <v>0</v>
      </c>
      <c r="D98" s="157"/>
      <c r="E98" s="157"/>
      <c r="F98" s="157"/>
      <c r="G98" s="147"/>
      <c r="H98" s="147"/>
    </row>
    <row r="99" spans="1:9" s="148" customFormat="1" ht="72" hidden="1" customHeight="1" x14ac:dyDescent="0.3">
      <c r="A99" s="196">
        <v>41030900</v>
      </c>
      <c r="B99" s="180" t="s">
        <v>58</v>
      </c>
      <c r="C99" s="157">
        <f t="shared" si="3"/>
        <v>0</v>
      </c>
      <c r="D99" s="157"/>
      <c r="E99" s="157"/>
      <c r="F99" s="157"/>
      <c r="G99" s="147"/>
      <c r="H99" s="147"/>
    </row>
    <row r="100" spans="1:9" s="148" customFormat="1" ht="46.5" hidden="1" x14ac:dyDescent="0.3">
      <c r="A100" s="196">
        <v>41031000</v>
      </c>
      <c r="B100" s="180" t="s">
        <v>59</v>
      </c>
      <c r="C100" s="157">
        <f t="shared" si="3"/>
        <v>0</v>
      </c>
      <c r="D100" s="157"/>
      <c r="E100" s="157"/>
      <c r="F100" s="157"/>
      <c r="G100" s="147"/>
      <c r="H100" s="147"/>
    </row>
    <row r="101" spans="1:9" s="148" customFormat="1" ht="54.75" hidden="1" customHeight="1" x14ac:dyDescent="0.3">
      <c r="A101" s="196">
        <v>41032600</v>
      </c>
      <c r="B101" s="180" t="s">
        <v>62</v>
      </c>
      <c r="C101" s="157">
        <f t="shared" si="3"/>
        <v>0</v>
      </c>
      <c r="D101" s="157"/>
      <c r="E101" s="157"/>
      <c r="F101" s="157"/>
      <c r="G101" s="147"/>
      <c r="H101" s="147"/>
    </row>
    <row r="102" spans="1:9" s="148" customFormat="1" ht="54.75" customHeight="1" x14ac:dyDescent="0.3">
      <c r="A102" s="256" t="s">
        <v>210</v>
      </c>
      <c r="B102" s="95" t="s">
        <v>104</v>
      </c>
      <c r="C102" s="96">
        <f t="shared" si="2"/>
        <v>79922400</v>
      </c>
      <c r="D102" s="97">
        <v>79922400</v>
      </c>
      <c r="E102" s="96"/>
      <c r="F102" s="96"/>
      <c r="G102" s="147"/>
      <c r="H102" s="147"/>
    </row>
    <row r="103" spans="1:9" s="148" customFormat="1" ht="54.75" hidden="1" customHeight="1" x14ac:dyDescent="0.3">
      <c r="A103" s="196">
        <v>41033600</v>
      </c>
      <c r="B103" s="180" t="s">
        <v>73</v>
      </c>
      <c r="C103" s="157">
        <f t="shared" si="3"/>
        <v>0</v>
      </c>
      <c r="D103" s="157"/>
      <c r="E103" s="157"/>
      <c r="F103" s="157"/>
      <c r="G103" s="147"/>
      <c r="H103" s="147"/>
    </row>
    <row r="104" spans="1:9" s="148" customFormat="1" ht="54.75" hidden="1" customHeight="1" x14ac:dyDescent="0.3">
      <c r="A104" s="196">
        <v>41033700</v>
      </c>
      <c r="B104" s="180" t="s">
        <v>63</v>
      </c>
      <c r="C104" s="157">
        <f t="shared" si="3"/>
        <v>0</v>
      </c>
      <c r="D104" s="157"/>
      <c r="E104" s="157"/>
      <c r="F104" s="157"/>
      <c r="G104" s="147"/>
      <c r="H104" s="147"/>
    </row>
    <row r="105" spans="1:9" s="148" customFormat="1" ht="18" x14ac:dyDescent="0.3">
      <c r="A105" s="256" t="s">
        <v>211</v>
      </c>
      <c r="B105" s="184" t="s">
        <v>54</v>
      </c>
      <c r="C105" s="96">
        <f t="shared" si="2"/>
        <v>429293200</v>
      </c>
      <c r="D105" s="97">
        <v>429293200</v>
      </c>
      <c r="E105" s="97"/>
      <c r="F105" s="123"/>
      <c r="G105" s="147"/>
      <c r="H105" s="147"/>
    </row>
    <row r="106" spans="1:9" s="148" customFormat="1" ht="18" hidden="1" x14ac:dyDescent="0.3">
      <c r="A106" s="196">
        <v>41034200</v>
      </c>
      <c r="B106" s="165" t="s">
        <v>55</v>
      </c>
      <c r="C106" s="157">
        <f t="shared" si="2"/>
        <v>0</v>
      </c>
      <c r="D106" s="182"/>
      <c r="E106" s="182"/>
      <c r="F106" s="162"/>
      <c r="G106" s="147"/>
      <c r="H106" s="147"/>
    </row>
    <row r="107" spans="1:9" s="148" customFormat="1" ht="97.5" hidden="1" customHeight="1" x14ac:dyDescent="0.3">
      <c r="A107" s="196">
        <v>41034400</v>
      </c>
      <c r="B107" s="165" t="s">
        <v>136</v>
      </c>
      <c r="C107" s="157">
        <f t="shared" si="2"/>
        <v>0</v>
      </c>
      <c r="D107" s="182"/>
      <c r="E107" s="182"/>
      <c r="F107" s="162"/>
      <c r="G107" s="147"/>
      <c r="H107" s="147"/>
      <c r="I107" s="205"/>
    </row>
    <row r="108" spans="1:9" s="148" customFormat="1" ht="62" x14ac:dyDescent="0.3">
      <c r="A108" s="256" t="s">
        <v>212</v>
      </c>
      <c r="B108" s="184" t="s">
        <v>57</v>
      </c>
      <c r="C108" s="96">
        <f t="shared" ref="C108:C113" si="4">D108+E108</f>
        <v>19774800</v>
      </c>
      <c r="D108" s="97"/>
      <c r="E108" s="97">
        <v>19774800</v>
      </c>
      <c r="F108" s="122"/>
      <c r="G108" s="147"/>
      <c r="H108" s="147"/>
    </row>
    <row r="109" spans="1:9" s="148" customFormat="1" ht="109.5" hidden="1" customHeight="1" x14ac:dyDescent="0.3">
      <c r="A109" s="196">
        <v>41035800</v>
      </c>
      <c r="B109" s="180" t="s">
        <v>86</v>
      </c>
      <c r="C109" s="157">
        <f t="shared" si="4"/>
        <v>0</v>
      </c>
      <c r="D109" s="182"/>
      <c r="E109" s="182"/>
      <c r="F109" s="157"/>
      <c r="G109" s="147"/>
      <c r="H109" s="147"/>
    </row>
    <row r="110" spans="1:9" s="148" customFormat="1" ht="60.75" hidden="1" customHeight="1" x14ac:dyDescent="0.3">
      <c r="A110" s="196">
        <v>41035400</v>
      </c>
      <c r="B110" s="180" t="s">
        <v>71</v>
      </c>
      <c r="C110" s="157">
        <f t="shared" si="4"/>
        <v>0</v>
      </c>
      <c r="D110" s="182"/>
      <c r="E110" s="182"/>
      <c r="F110" s="157"/>
      <c r="G110" s="147"/>
      <c r="H110" s="147"/>
    </row>
    <row r="111" spans="1:9" s="148" customFormat="1" ht="60.75" hidden="1" customHeight="1" x14ac:dyDescent="0.3">
      <c r="A111" s="196">
        <v>41035600</v>
      </c>
      <c r="B111" s="180" t="s">
        <v>137</v>
      </c>
      <c r="C111" s="157">
        <f t="shared" si="4"/>
        <v>0</v>
      </c>
      <c r="D111" s="182"/>
      <c r="E111" s="182"/>
      <c r="F111" s="157"/>
      <c r="G111" s="147"/>
      <c r="H111" s="147"/>
    </row>
    <row r="112" spans="1:9" s="148" customFormat="1" ht="60.75" hidden="1" customHeight="1" x14ac:dyDescent="0.3">
      <c r="A112" s="196">
        <v>41037000</v>
      </c>
      <c r="B112" s="180" t="s">
        <v>129</v>
      </c>
      <c r="C112" s="157">
        <f t="shared" si="4"/>
        <v>0</v>
      </c>
      <c r="D112" s="182"/>
      <c r="E112" s="182"/>
      <c r="F112" s="157"/>
      <c r="G112" s="147"/>
      <c r="H112" s="147"/>
    </row>
    <row r="113" spans="1:11" s="148" customFormat="1" ht="66" hidden="1" customHeight="1" x14ac:dyDescent="0.3">
      <c r="A113" s="196">
        <v>41037300</v>
      </c>
      <c r="B113" s="180" t="s">
        <v>79</v>
      </c>
      <c r="C113" s="157">
        <f t="shared" si="4"/>
        <v>0</v>
      </c>
      <c r="D113" s="182"/>
      <c r="E113" s="182"/>
      <c r="F113" s="157"/>
      <c r="G113" s="147"/>
      <c r="H113" s="147"/>
    </row>
    <row r="114" spans="1:11" s="148" customFormat="1" ht="18" hidden="1" x14ac:dyDescent="0.3">
      <c r="A114" s="196">
        <v>41033500</v>
      </c>
      <c r="B114" s="165" t="s">
        <v>56</v>
      </c>
      <c r="C114" s="157">
        <f t="shared" si="2"/>
        <v>0</v>
      </c>
      <c r="D114" s="172"/>
      <c r="E114" s="162"/>
      <c r="F114" s="162"/>
      <c r="G114" s="147"/>
      <c r="H114" s="147"/>
    </row>
    <row r="115" spans="1:11" hidden="1" x14ac:dyDescent="0.35">
      <c r="A115" s="206"/>
      <c r="C115" s="207"/>
      <c r="D115" s="207"/>
      <c r="E115" s="207"/>
      <c r="F115" s="207"/>
      <c r="I115" s="148"/>
      <c r="J115" s="148"/>
      <c r="K115" s="148"/>
    </row>
    <row r="116" spans="1:11" s="148" customFormat="1" ht="46.5" hidden="1" x14ac:dyDescent="0.3">
      <c r="A116" s="196">
        <v>41030000</v>
      </c>
      <c r="B116" s="180" t="s">
        <v>60</v>
      </c>
      <c r="C116" s="157">
        <f t="shared" si="2"/>
        <v>0</v>
      </c>
      <c r="D116" s="182"/>
      <c r="E116" s="182"/>
      <c r="F116" s="157"/>
      <c r="G116" s="147"/>
      <c r="H116" s="147"/>
    </row>
    <row r="117" spans="1:11" s="148" customFormat="1" ht="62" hidden="1" x14ac:dyDescent="0.3">
      <c r="A117" s="196">
        <v>41030000</v>
      </c>
      <c r="B117" s="180" t="s">
        <v>61</v>
      </c>
      <c r="C117" s="157">
        <f t="shared" si="2"/>
        <v>0</v>
      </c>
      <c r="D117" s="182"/>
      <c r="E117" s="182"/>
      <c r="F117" s="157"/>
      <c r="G117" s="147"/>
      <c r="H117" s="147"/>
    </row>
    <row r="118" spans="1:11" s="148" customFormat="1" ht="46.5" hidden="1" x14ac:dyDescent="0.3">
      <c r="A118" s="196">
        <v>41033700</v>
      </c>
      <c r="B118" s="180" t="s">
        <v>63</v>
      </c>
      <c r="C118" s="157">
        <f t="shared" si="2"/>
        <v>0</v>
      </c>
      <c r="D118" s="182"/>
      <c r="E118" s="182"/>
      <c r="F118" s="157"/>
      <c r="G118" s="147"/>
      <c r="H118" s="147"/>
    </row>
    <row r="119" spans="1:11" s="148" customFormat="1" ht="93" hidden="1" x14ac:dyDescent="0.3">
      <c r="A119" s="196">
        <v>41034300</v>
      </c>
      <c r="B119" s="180" t="s">
        <v>64</v>
      </c>
      <c r="C119" s="157">
        <f t="shared" si="2"/>
        <v>0</v>
      </c>
      <c r="D119" s="182"/>
      <c r="E119" s="182"/>
      <c r="F119" s="157"/>
      <c r="G119" s="147"/>
      <c r="H119" s="147"/>
    </row>
    <row r="120" spans="1:11" s="148" customFormat="1" ht="31" hidden="1" x14ac:dyDescent="0.3">
      <c r="A120" s="196">
        <v>41034400</v>
      </c>
      <c r="B120" s="180" t="s">
        <v>65</v>
      </c>
      <c r="C120" s="157">
        <f t="shared" si="2"/>
        <v>0</v>
      </c>
      <c r="D120" s="182"/>
      <c r="E120" s="182"/>
      <c r="F120" s="157"/>
      <c r="G120" s="147"/>
      <c r="H120" s="147"/>
    </row>
    <row r="121" spans="1:11" s="148" customFormat="1" ht="31" hidden="1" x14ac:dyDescent="0.3">
      <c r="A121" s="196">
        <v>41034800</v>
      </c>
      <c r="B121" s="180" t="s">
        <v>66</v>
      </c>
      <c r="C121" s="157">
        <f t="shared" si="2"/>
        <v>0</v>
      </c>
      <c r="D121" s="182"/>
      <c r="E121" s="182"/>
      <c r="F121" s="157"/>
      <c r="G121" s="147"/>
      <c r="H121" s="147"/>
    </row>
    <row r="122" spans="1:11" s="148" customFormat="1" ht="31" hidden="1" x14ac:dyDescent="0.3">
      <c r="A122" s="196" t="s">
        <v>67</v>
      </c>
      <c r="B122" s="180" t="s">
        <v>68</v>
      </c>
      <c r="C122" s="157">
        <f t="shared" si="2"/>
        <v>0</v>
      </c>
      <c r="D122" s="182"/>
      <c r="E122" s="182"/>
      <c r="F122" s="157"/>
      <c r="G122" s="147"/>
      <c r="H122" s="147"/>
    </row>
    <row r="123" spans="1:11" hidden="1" x14ac:dyDescent="0.35">
      <c r="A123" s="206"/>
      <c r="C123" s="207"/>
      <c r="D123" s="207"/>
      <c r="E123" s="207"/>
      <c r="F123" s="207"/>
      <c r="I123" s="148"/>
      <c r="J123" s="148"/>
      <c r="K123" s="148"/>
    </row>
    <row r="124" spans="1:11" s="148" customFormat="1" ht="46.5" hidden="1" x14ac:dyDescent="0.3">
      <c r="A124" s="196">
        <v>41036300</v>
      </c>
      <c r="B124" s="180" t="s">
        <v>69</v>
      </c>
      <c r="C124" s="157">
        <f t="shared" si="2"/>
        <v>0</v>
      </c>
      <c r="D124" s="182"/>
      <c r="E124" s="182"/>
      <c r="F124" s="157"/>
      <c r="G124" s="147"/>
      <c r="H124" s="147"/>
    </row>
    <row r="125" spans="1:11" s="148" customFormat="1" ht="31" hidden="1" x14ac:dyDescent="0.3">
      <c r="A125" s="196">
        <v>41030000</v>
      </c>
      <c r="B125" s="180" t="s">
        <v>70</v>
      </c>
      <c r="C125" s="157">
        <f t="shared" si="2"/>
        <v>0</v>
      </c>
      <c r="D125" s="182"/>
      <c r="E125" s="182"/>
      <c r="F125" s="157"/>
      <c r="G125" s="147"/>
      <c r="H125" s="147"/>
    </row>
    <row r="126" spans="1:11" s="148" customFormat="1" ht="32.25" customHeight="1" x14ac:dyDescent="0.3">
      <c r="A126" s="261">
        <v>41050000</v>
      </c>
      <c r="B126" s="119" t="s">
        <v>96</v>
      </c>
      <c r="C126" s="92">
        <f>D126+E126</f>
        <v>2000000</v>
      </c>
      <c r="D126" s="112">
        <f>D128</f>
        <v>2000000</v>
      </c>
      <c r="E126" s="112">
        <f>E128+E127</f>
        <v>0</v>
      </c>
      <c r="F126" s="112">
        <f>F128+F127</f>
        <v>0</v>
      </c>
      <c r="G126" s="147"/>
      <c r="H126" s="147"/>
    </row>
    <row r="127" spans="1:11" s="148" customFormat="1" ht="32.25" hidden="1" customHeight="1" x14ac:dyDescent="0.3">
      <c r="A127" s="196">
        <v>41051000</v>
      </c>
      <c r="B127" s="180" t="s">
        <v>120</v>
      </c>
      <c r="C127" s="157">
        <f>D127+E127</f>
        <v>0</v>
      </c>
      <c r="D127" s="182"/>
      <c r="E127" s="182"/>
      <c r="F127" s="157"/>
      <c r="G127" s="147"/>
      <c r="H127" s="147"/>
    </row>
    <row r="128" spans="1:11" s="148" customFormat="1" ht="47.25" customHeight="1" x14ac:dyDescent="0.3">
      <c r="A128" s="256">
        <v>41053900</v>
      </c>
      <c r="B128" s="95" t="s">
        <v>97</v>
      </c>
      <c r="C128" s="96">
        <f>D128+E128</f>
        <v>2000000</v>
      </c>
      <c r="D128" s="97">
        <v>2000000</v>
      </c>
      <c r="E128" s="97"/>
      <c r="F128" s="97"/>
      <c r="G128" s="147"/>
      <c r="H128" s="208"/>
    </row>
    <row r="129" spans="1:16" s="148" customFormat="1" ht="31" hidden="1" x14ac:dyDescent="0.3">
      <c r="A129" s="181">
        <v>41033300</v>
      </c>
      <c r="B129" s="180" t="s">
        <v>84</v>
      </c>
      <c r="C129" s="157">
        <f t="shared" si="2"/>
        <v>0</v>
      </c>
      <c r="D129" s="209"/>
      <c r="E129" s="182"/>
      <c r="F129" s="157"/>
      <c r="G129" s="147"/>
      <c r="H129" s="147"/>
    </row>
    <row r="130" spans="1:16" s="148" customFormat="1" ht="31" hidden="1" x14ac:dyDescent="0.3">
      <c r="A130" s="181">
        <v>41030000</v>
      </c>
      <c r="B130" s="180" t="s">
        <v>72</v>
      </c>
      <c r="C130" s="157">
        <f t="shared" si="2"/>
        <v>0</v>
      </c>
      <c r="D130" s="182"/>
      <c r="E130" s="182"/>
      <c r="F130" s="157"/>
      <c r="G130" s="147"/>
      <c r="H130" s="147"/>
    </row>
    <row r="131" spans="1:16" s="148" customFormat="1" ht="31" hidden="1" x14ac:dyDescent="0.3">
      <c r="A131" s="181">
        <v>41030000</v>
      </c>
      <c r="B131" s="180" t="s">
        <v>73</v>
      </c>
      <c r="C131" s="157">
        <f t="shared" si="2"/>
        <v>0</v>
      </c>
      <c r="D131" s="182"/>
      <c r="E131" s="182"/>
      <c r="F131" s="157"/>
      <c r="G131" s="147"/>
      <c r="H131" s="147"/>
    </row>
    <row r="132" spans="1:16" s="148" customFormat="1" ht="18" hidden="1" x14ac:dyDescent="0.3">
      <c r="A132" s="178" t="s">
        <v>74</v>
      </c>
      <c r="B132" s="179" t="s">
        <v>75</v>
      </c>
      <c r="C132" s="157"/>
      <c r="D132" s="182"/>
      <c r="E132" s="162">
        <f>E133</f>
        <v>0</v>
      </c>
      <c r="F132" s="157"/>
      <c r="G132" s="147"/>
      <c r="H132" s="147"/>
    </row>
    <row r="133" spans="1:16" s="148" customFormat="1" ht="21" hidden="1" customHeight="1" x14ac:dyDescent="0.3">
      <c r="A133" s="181">
        <v>42020000</v>
      </c>
      <c r="B133" s="180" t="s">
        <v>76</v>
      </c>
      <c r="C133" s="157"/>
      <c r="D133" s="182"/>
      <c r="E133" s="182"/>
      <c r="F133" s="157"/>
      <c r="G133" s="147"/>
      <c r="H133" s="147"/>
    </row>
    <row r="134" spans="1:16" s="148" customFormat="1" ht="21" hidden="1" customHeight="1" x14ac:dyDescent="0.3">
      <c r="A134" s="181"/>
      <c r="B134" s="180"/>
      <c r="C134" s="157"/>
      <c r="D134" s="182"/>
      <c r="E134" s="182"/>
      <c r="F134" s="157"/>
      <c r="G134" s="147"/>
      <c r="H134" s="147"/>
    </row>
    <row r="135" spans="1:16" s="148" customFormat="1" ht="21" customHeight="1" x14ac:dyDescent="0.3">
      <c r="A135" s="124"/>
      <c r="B135" s="125" t="s">
        <v>77</v>
      </c>
      <c r="C135" s="126">
        <f>C88+C89</f>
        <v>3088843600</v>
      </c>
      <c r="D135" s="126">
        <f>D88+D89</f>
        <v>2780427480</v>
      </c>
      <c r="E135" s="126">
        <f>E88+E89</f>
        <v>308416120</v>
      </c>
      <c r="F135" s="126">
        <f>F88+F89</f>
        <v>0</v>
      </c>
      <c r="G135" s="147"/>
      <c r="H135" s="210"/>
    </row>
    <row r="136" spans="1:16" s="148" customFormat="1" ht="11.25" customHeight="1" x14ac:dyDescent="0.3">
      <c r="A136" s="211"/>
      <c r="B136" s="212"/>
      <c r="C136" s="213"/>
      <c r="D136" s="213"/>
      <c r="E136" s="213"/>
      <c r="F136" s="213"/>
      <c r="G136" s="147"/>
      <c r="H136" s="147"/>
    </row>
    <row r="137" spans="1:16" s="148" customFormat="1" ht="21" customHeight="1" x14ac:dyDescent="0.3">
      <c r="A137" s="211"/>
      <c r="B137" s="212"/>
      <c r="C137" s="213"/>
      <c r="D137" s="213"/>
      <c r="E137" s="213"/>
      <c r="F137" s="213"/>
      <c r="G137" s="147"/>
      <c r="H137" s="210">
        <f>H77+H78+H90+H94+H96+H98+H103+H106+H125+H129+H102+H97+H127+H100+H121+H88+H82+H87+H118+H120+H126+H112+H122+H99+H80+H91+H128</f>
        <v>0</v>
      </c>
      <c r="I137" s="210">
        <f>I77+I78+I90+I94+I96+I98+I103+I106+I125+I129+I128+I97+I104</f>
        <v>0</v>
      </c>
      <c r="J137" s="210">
        <f>J77+J78+J90+J94+J96+J98+J103+J106+J125+J129+J128+J97</f>
        <v>0</v>
      </c>
    </row>
    <row r="138" spans="1:16" s="148" customFormat="1" ht="18" hidden="1" x14ac:dyDescent="0.35">
      <c r="A138" s="214" t="s">
        <v>123</v>
      </c>
      <c r="B138" s="212"/>
      <c r="C138" s="213"/>
      <c r="D138" s="213"/>
      <c r="E138" s="432" t="s">
        <v>124</v>
      </c>
      <c r="F138" s="432"/>
      <c r="G138" s="147"/>
      <c r="H138" s="147"/>
    </row>
    <row r="139" spans="1:16" s="148" customFormat="1" ht="21" customHeight="1" x14ac:dyDescent="0.35">
      <c r="A139" s="214" t="s">
        <v>122</v>
      </c>
      <c r="B139" s="212"/>
      <c r="C139" s="213"/>
      <c r="D139" s="213"/>
      <c r="E139" s="432" t="s">
        <v>121</v>
      </c>
      <c r="F139" s="432"/>
      <c r="G139" s="147"/>
      <c r="H139" s="147"/>
    </row>
    <row r="140" spans="1:16" s="148" customFormat="1" ht="21" customHeight="1" x14ac:dyDescent="0.3">
      <c r="A140" s="211"/>
      <c r="B140" s="212"/>
      <c r="C140" s="213"/>
      <c r="D140" s="213"/>
      <c r="E140" s="213"/>
      <c r="F140" s="213"/>
      <c r="G140" s="147"/>
      <c r="H140" s="147"/>
    </row>
    <row r="141" spans="1:16" s="148" customFormat="1" ht="21" customHeight="1" x14ac:dyDescent="0.3">
      <c r="A141" s="211"/>
      <c r="B141" s="212"/>
      <c r="C141" s="213"/>
      <c r="D141" s="213"/>
      <c r="E141" s="213"/>
      <c r="F141" s="213"/>
      <c r="G141" s="147"/>
      <c r="H141" s="147"/>
    </row>
    <row r="142" spans="1:16" ht="16.5" customHeight="1" x14ac:dyDescent="0.35">
      <c r="A142" s="211"/>
      <c r="B142" s="215" t="s">
        <v>140</v>
      </c>
      <c r="C142" s="216"/>
      <c r="D142" s="216"/>
      <c r="E142" s="216"/>
      <c r="F142" s="216"/>
      <c r="G142" s="144"/>
      <c r="H142" s="144"/>
    </row>
    <row r="143" spans="1:16" s="221" customFormat="1" ht="58.5" hidden="1" customHeight="1" x14ac:dyDescent="0.35">
      <c r="A143" s="144"/>
      <c r="B143" s="217" t="s">
        <v>141</v>
      </c>
      <c r="C143" s="217"/>
      <c r="D143" s="218"/>
      <c r="E143" s="218"/>
      <c r="F143" s="218"/>
      <c r="G143" s="219"/>
      <c r="H143" s="220"/>
      <c r="I143" s="219"/>
      <c r="J143" s="219"/>
      <c r="K143" s="219"/>
      <c r="L143" s="220"/>
      <c r="M143" s="219"/>
      <c r="N143" s="219"/>
      <c r="O143" s="214" t="s">
        <v>80</v>
      </c>
      <c r="P143" s="220"/>
    </row>
    <row r="144" spans="1:16" ht="17.5" hidden="1" x14ac:dyDescent="0.35">
      <c r="A144" s="214" t="s">
        <v>81</v>
      </c>
      <c r="B144" s="214"/>
      <c r="C144" s="222"/>
      <c r="D144" s="222"/>
      <c r="E144" s="222"/>
      <c r="F144" s="222"/>
      <c r="G144" s="144"/>
      <c r="H144" s="144"/>
    </row>
    <row r="145" spans="1:8" x14ac:dyDescent="0.35">
      <c r="A145" s="144"/>
      <c r="B145" s="223" t="s">
        <v>141</v>
      </c>
      <c r="C145" s="224">
        <f>C134-C142</f>
        <v>0</v>
      </c>
      <c r="D145" s="224">
        <f>D134-D142</f>
        <v>0</v>
      </c>
      <c r="E145" s="224">
        <f>E134-E142</f>
        <v>0</v>
      </c>
      <c r="F145" s="224">
        <f>F134-F142</f>
        <v>0</v>
      </c>
      <c r="G145" s="144"/>
      <c r="H145" s="144"/>
    </row>
    <row r="146" spans="1:8" x14ac:dyDescent="0.35">
      <c r="A146" s="144"/>
      <c r="B146" s="144"/>
      <c r="C146" s="225"/>
      <c r="D146" s="225">
        <f>H135-H137</f>
        <v>0</v>
      </c>
      <c r="E146" s="225">
        <f>I135-I137</f>
        <v>0</v>
      </c>
      <c r="F146" s="225">
        <f>J135-J137</f>
        <v>0</v>
      </c>
      <c r="G146" s="144"/>
      <c r="H146" s="144"/>
    </row>
    <row r="147" spans="1:8" x14ac:dyDescent="0.35">
      <c r="A147" s="144"/>
      <c r="B147" s="144"/>
      <c r="C147" s="226"/>
      <c r="D147" s="226"/>
      <c r="E147" s="226"/>
      <c r="F147" s="226"/>
    </row>
    <row r="149" spans="1:8" ht="18" x14ac:dyDescent="0.4">
      <c r="D149" s="227"/>
    </row>
  </sheetData>
  <mergeCells count="20">
    <mergeCell ref="K1:M1"/>
    <mergeCell ref="K2:M2"/>
    <mergeCell ref="K3:M3"/>
    <mergeCell ref="A8:B8"/>
    <mergeCell ref="A7:B7"/>
    <mergeCell ref="A6:F6"/>
    <mergeCell ref="C1:F1"/>
    <mergeCell ref="C2:F2"/>
    <mergeCell ref="C3:F3"/>
    <mergeCell ref="A5:F5"/>
    <mergeCell ref="A4:F4"/>
    <mergeCell ref="E139:F139"/>
    <mergeCell ref="A10:A12"/>
    <mergeCell ref="E10:F10"/>
    <mergeCell ref="F11:F12"/>
    <mergeCell ref="B10:B12"/>
    <mergeCell ref="E11:E12"/>
    <mergeCell ref="D10:D12"/>
    <mergeCell ref="C10:C12"/>
    <mergeCell ref="E138:F138"/>
  </mergeCells>
  <phoneticPr fontId="0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65" fitToHeight="3" orientation="landscape" r:id="rId1"/>
  <headerFooter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39997558519241921"/>
    <pageSetUpPr fitToPage="1"/>
  </sheetPr>
  <dimension ref="A1:P149"/>
  <sheetViews>
    <sheetView showGridLines="0" view="pageBreakPreview" zoomScaleNormal="65" zoomScaleSheetLayoutView="100" workbookViewId="0">
      <pane xSplit="2" ySplit="12" topLeftCell="C9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51.75" customHeight="1" x14ac:dyDescent="0.4">
      <c r="A2" s="4"/>
      <c r="B2" s="4"/>
      <c r="C2" s="456" t="s">
        <v>175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177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7.25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customHeight="1" x14ac:dyDescent="0.3">
      <c r="A14" s="356">
        <v>10000000</v>
      </c>
      <c r="B14" s="357" t="s">
        <v>3</v>
      </c>
      <c r="C14" s="358">
        <f>C15+C31+C41</f>
        <v>3395000</v>
      </c>
      <c r="D14" s="126">
        <f>D15+D31+D41</f>
        <v>3395000</v>
      </c>
      <c r="E14" s="126">
        <f>E15+E31+E41</f>
        <v>0</v>
      </c>
      <c r="F14" s="126">
        <f>F15+F31+F41</f>
        <v>0</v>
      </c>
      <c r="G14" s="17"/>
      <c r="H14" s="18"/>
    </row>
    <row r="15" spans="1:13" s="19" customFormat="1" ht="31.5" customHeight="1" x14ac:dyDescent="0.3">
      <c r="A15" s="356" t="s">
        <v>106</v>
      </c>
      <c r="B15" s="359" t="s">
        <v>107</v>
      </c>
      <c r="C15" s="360">
        <f>C16+C23</f>
        <v>3395000</v>
      </c>
      <c r="D15" s="360">
        <f>D16+D23</f>
        <v>3395000</v>
      </c>
      <c r="E15" s="360"/>
      <c r="F15" s="361"/>
      <c r="G15" s="17"/>
      <c r="H15" s="17"/>
    </row>
    <row r="16" spans="1:13" ht="18" x14ac:dyDescent="0.35">
      <c r="A16" s="384">
        <v>11010000</v>
      </c>
      <c r="B16" s="385" t="s">
        <v>43</v>
      </c>
      <c r="C16" s="386">
        <f>C17+C18+C19+C20+C21+C22</f>
        <v>3395000</v>
      </c>
      <c r="D16" s="387">
        <f>D17+D18+D19+D21+D20+D22</f>
        <v>3395000</v>
      </c>
      <c r="E16" s="387"/>
      <c r="F16" s="387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customHeight="1" x14ac:dyDescent="0.35">
      <c r="A21" s="305">
        <v>11011200</v>
      </c>
      <c r="B21" s="306" t="s">
        <v>195</v>
      </c>
      <c r="C21" s="307">
        <f t="shared" si="0"/>
        <v>3395000</v>
      </c>
      <c r="D21" s="308">
        <v>3395000</v>
      </c>
      <c r="E21" s="309"/>
      <c r="F21" s="309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29.2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161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162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customHeight="1" x14ac:dyDescent="0.3">
      <c r="A88" s="388"/>
      <c r="B88" s="382" t="s">
        <v>89</v>
      </c>
      <c r="C88" s="383">
        <f>C14+C46+C85</f>
        <v>3395000</v>
      </c>
      <c r="D88" s="383">
        <f>D14+D46+D85</f>
        <v>3395000</v>
      </c>
      <c r="E88" s="383">
        <f>E14+E46+E85</f>
        <v>0</v>
      </c>
      <c r="F88" s="383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19662342</v>
      </c>
      <c r="D89" s="98">
        <f>D90</f>
        <v>19662342</v>
      </c>
      <c r="E89" s="98">
        <f>E90+E132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19662342</v>
      </c>
      <c r="D90" s="98">
        <f>D96+D91+D126</f>
        <v>19662342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customHeight="1" x14ac:dyDescent="0.3">
      <c r="A91" s="311">
        <v>41020000</v>
      </c>
      <c r="B91" s="295" t="s">
        <v>93</v>
      </c>
      <c r="C91" s="96">
        <f t="shared" si="3"/>
        <v>962342</v>
      </c>
      <c r="D91" s="123">
        <f>D92+D94+D95+D93</f>
        <v>962342</v>
      </c>
      <c r="E91" s="123"/>
      <c r="F91" s="123"/>
      <c r="G91" s="52"/>
      <c r="H91" s="5"/>
    </row>
    <row r="92" spans="1:8" s="6" customFormat="1" ht="18" hidden="1" x14ac:dyDescent="0.3">
      <c r="A92" s="103">
        <v>41020100</v>
      </c>
      <c r="B92" s="99" t="s">
        <v>52</v>
      </c>
      <c r="C92" s="101">
        <f t="shared" si="3"/>
        <v>0</v>
      </c>
      <c r="D92" s="260"/>
      <c r="E92" s="260"/>
      <c r="F92" s="101"/>
      <c r="G92" s="5"/>
      <c r="H92" s="5"/>
    </row>
    <row r="93" spans="1:8" s="6" customFormat="1" ht="75.75" customHeight="1" x14ac:dyDescent="0.3">
      <c r="A93" s="117">
        <v>41021300</v>
      </c>
      <c r="B93" s="110" t="s">
        <v>174</v>
      </c>
      <c r="C93" s="92">
        <f t="shared" ref="C93" si="4">D93+E93</f>
        <v>962342</v>
      </c>
      <c r="D93" s="112">
        <v>962342</v>
      </c>
      <c r="E93" s="112"/>
      <c r="F93" s="92"/>
      <c r="G93" s="5"/>
      <c r="H93" s="5"/>
    </row>
    <row r="94" spans="1:8" s="6" customFormat="1" ht="46.5" hidden="1" x14ac:dyDescent="0.3">
      <c r="A94" s="103">
        <v>41020200</v>
      </c>
      <c r="B94" s="99" t="s">
        <v>78</v>
      </c>
      <c r="C94" s="101">
        <f t="shared" si="3"/>
        <v>0</v>
      </c>
      <c r="D94" s="260"/>
      <c r="E94" s="260"/>
      <c r="F94" s="101"/>
      <c r="G94" s="5"/>
      <c r="H94" s="5"/>
    </row>
    <row r="95" spans="1:8" s="6" customFormat="1" ht="77.5" hidden="1" x14ac:dyDescent="0.3">
      <c r="A95" s="103">
        <v>41021300</v>
      </c>
      <c r="B95" s="99" t="s">
        <v>174</v>
      </c>
      <c r="C95" s="101">
        <f t="shared" si="3"/>
        <v>0</v>
      </c>
      <c r="D95" s="260"/>
      <c r="E95" s="260"/>
      <c r="F95" s="101"/>
      <c r="G95" s="5"/>
      <c r="H95" s="5"/>
    </row>
    <row r="96" spans="1:8" s="6" customFormat="1" ht="17.5" hidden="1" x14ac:dyDescent="0.3">
      <c r="A96" s="109">
        <v>41030000</v>
      </c>
      <c r="B96" s="100" t="s">
        <v>94</v>
      </c>
      <c r="C96" s="101">
        <f t="shared" si="3"/>
        <v>0</v>
      </c>
      <c r="D96" s="102">
        <f>D97+D98+D100+D101+D103+D104+D105+D106+D107+D109+D113+D110+D129+D102+D112+D111</f>
        <v>0</v>
      </c>
      <c r="E96" s="102">
        <f>E108+E113+E105+E101</f>
        <v>0</v>
      </c>
      <c r="F96" s="102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103">
        <v>41030600</v>
      </c>
      <c r="B97" s="99" t="s">
        <v>164</v>
      </c>
      <c r="C97" s="101">
        <f t="shared" si="3"/>
        <v>0</v>
      </c>
      <c r="D97" s="101"/>
      <c r="E97" s="101"/>
      <c r="F97" s="101"/>
      <c r="G97" s="5"/>
    </row>
    <row r="98" spans="1:9" s="6" customFormat="1" ht="144.75" hidden="1" customHeight="1" x14ac:dyDescent="0.3">
      <c r="A98" s="103">
        <v>41030800</v>
      </c>
      <c r="B98" s="281" t="s">
        <v>165</v>
      </c>
      <c r="C98" s="101">
        <f t="shared" si="3"/>
        <v>0</v>
      </c>
      <c r="D98" s="101"/>
      <c r="E98" s="101"/>
      <c r="F98" s="101"/>
      <c r="G98" s="5"/>
      <c r="H98" s="5"/>
    </row>
    <row r="99" spans="1:9" s="6" customFormat="1" ht="72" hidden="1" customHeight="1" x14ac:dyDescent="0.3">
      <c r="A99" s="103">
        <v>41030900</v>
      </c>
      <c r="B99" s="99" t="s">
        <v>166</v>
      </c>
      <c r="C99" s="101">
        <f t="shared" si="3"/>
        <v>0</v>
      </c>
      <c r="D99" s="101"/>
      <c r="E99" s="101"/>
      <c r="F99" s="101"/>
      <c r="G99" s="5"/>
      <c r="H99" s="5"/>
    </row>
    <row r="100" spans="1:9" s="6" customFormat="1" ht="45" hidden="1" customHeight="1" x14ac:dyDescent="0.3">
      <c r="A100" s="103">
        <v>41031000</v>
      </c>
      <c r="B100" s="99" t="s">
        <v>59</v>
      </c>
      <c r="C100" s="101">
        <f t="shared" si="3"/>
        <v>0</v>
      </c>
      <c r="D100" s="101"/>
      <c r="E100" s="101"/>
      <c r="F100" s="101"/>
      <c r="G100" s="5"/>
      <c r="H100" s="5"/>
    </row>
    <row r="101" spans="1:9" s="6" customFormat="1" ht="64.5" hidden="1" customHeight="1" x14ac:dyDescent="0.3">
      <c r="A101" s="258">
        <v>41034800</v>
      </c>
      <c r="B101" s="99" t="s">
        <v>194</v>
      </c>
      <c r="C101" s="101">
        <f t="shared" si="3"/>
        <v>0</v>
      </c>
      <c r="D101" s="101"/>
      <c r="E101" s="260"/>
      <c r="F101" s="101"/>
      <c r="G101" s="5"/>
      <c r="H101" s="5"/>
    </row>
    <row r="102" spans="1:9" s="6" customFormat="1" ht="54.75" hidden="1" customHeight="1" x14ac:dyDescent="0.3">
      <c r="A102" s="103">
        <v>41033000</v>
      </c>
      <c r="B102" s="99" t="s">
        <v>104</v>
      </c>
      <c r="C102" s="101">
        <f t="shared" si="3"/>
        <v>0</v>
      </c>
      <c r="D102" s="260"/>
      <c r="E102" s="101"/>
      <c r="F102" s="101"/>
      <c r="G102" s="5"/>
      <c r="H102" s="5"/>
    </row>
    <row r="103" spans="1:9" s="6" customFormat="1" ht="54.75" hidden="1" customHeight="1" x14ac:dyDescent="0.3">
      <c r="A103" s="103">
        <v>41031200</v>
      </c>
      <c r="B103" s="99" t="s">
        <v>159</v>
      </c>
      <c r="C103" s="101">
        <f t="shared" si="3"/>
        <v>0</v>
      </c>
      <c r="D103" s="260"/>
      <c r="E103" s="101"/>
      <c r="F103" s="101"/>
      <c r="G103" s="5"/>
      <c r="H103" s="5"/>
    </row>
    <row r="104" spans="1:9" s="6" customFormat="1" ht="54.75" hidden="1" customHeight="1" x14ac:dyDescent="0.3">
      <c r="A104" s="103">
        <v>41033700</v>
      </c>
      <c r="B104" s="99" t="s">
        <v>63</v>
      </c>
      <c r="C104" s="101">
        <f t="shared" si="3"/>
        <v>0</v>
      </c>
      <c r="D104" s="101"/>
      <c r="E104" s="101"/>
      <c r="F104" s="101"/>
      <c r="G104" s="5"/>
      <c r="H104" s="5"/>
    </row>
    <row r="105" spans="1:9" s="6" customFormat="1" ht="18" hidden="1" x14ac:dyDescent="0.3">
      <c r="A105" s="103">
        <v>41033900</v>
      </c>
      <c r="B105" s="281" t="s">
        <v>54</v>
      </c>
      <c r="C105" s="101">
        <f t="shared" si="3"/>
        <v>0</v>
      </c>
      <c r="D105" s="260"/>
      <c r="E105" s="260"/>
      <c r="F105" s="102"/>
      <c r="G105" s="5"/>
      <c r="H105" s="5"/>
    </row>
    <row r="106" spans="1:9" s="6" customFormat="1" ht="18" hidden="1" x14ac:dyDescent="0.3">
      <c r="A106" s="103">
        <v>41034200</v>
      </c>
      <c r="B106" s="281" t="s">
        <v>55</v>
      </c>
      <c r="C106" s="101">
        <f t="shared" si="3"/>
        <v>0</v>
      </c>
      <c r="D106" s="260"/>
      <c r="E106" s="260"/>
      <c r="F106" s="102"/>
      <c r="G106" s="5"/>
      <c r="H106" s="5"/>
    </row>
    <row r="107" spans="1:9" s="6" customFormat="1" ht="97.5" hidden="1" customHeight="1" x14ac:dyDescent="0.3">
      <c r="A107" s="103">
        <v>41034400</v>
      </c>
      <c r="B107" s="281" t="s">
        <v>167</v>
      </c>
      <c r="C107" s="101">
        <f t="shared" si="3"/>
        <v>0</v>
      </c>
      <c r="D107" s="260"/>
      <c r="E107" s="260"/>
      <c r="F107" s="102"/>
      <c r="G107" s="5"/>
      <c r="H107" s="5"/>
      <c r="I107" s="54"/>
    </row>
    <row r="108" spans="1:9" s="6" customFormat="1" ht="62" hidden="1" x14ac:dyDescent="0.3">
      <c r="A108" s="103">
        <v>41034900</v>
      </c>
      <c r="B108" s="281" t="s">
        <v>57</v>
      </c>
      <c r="C108" s="101">
        <f t="shared" si="3"/>
        <v>0</v>
      </c>
      <c r="D108" s="260"/>
      <c r="E108" s="260"/>
      <c r="F108" s="289"/>
      <c r="G108" s="5"/>
      <c r="H108" s="5"/>
    </row>
    <row r="109" spans="1:9" s="6" customFormat="1" ht="109.5" hidden="1" customHeight="1" x14ac:dyDescent="0.3">
      <c r="A109" s="103">
        <v>41035800</v>
      </c>
      <c r="B109" s="99" t="s">
        <v>168</v>
      </c>
      <c r="C109" s="101">
        <f t="shared" si="3"/>
        <v>0</v>
      </c>
      <c r="D109" s="260"/>
      <c r="E109" s="260"/>
      <c r="F109" s="101"/>
      <c r="G109" s="5"/>
      <c r="H109" s="5"/>
    </row>
    <row r="110" spans="1:9" s="6" customFormat="1" ht="60.75" hidden="1" customHeight="1" x14ac:dyDescent="0.3">
      <c r="A110" s="103">
        <v>41035400</v>
      </c>
      <c r="B110" s="99" t="s">
        <v>71</v>
      </c>
      <c r="C110" s="101">
        <f t="shared" si="3"/>
        <v>0</v>
      </c>
      <c r="D110" s="260"/>
      <c r="E110" s="260"/>
      <c r="F110" s="101"/>
      <c r="G110" s="5"/>
      <c r="H110" s="5"/>
    </row>
    <row r="111" spans="1:9" s="6" customFormat="1" ht="60.75" hidden="1" customHeight="1" x14ac:dyDescent="0.3">
      <c r="A111" s="103">
        <v>41035600</v>
      </c>
      <c r="B111" s="99" t="s">
        <v>137</v>
      </c>
      <c r="C111" s="101">
        <f t="shared" si="3"/>
        <v>0</v>
      </c>
      <c r="D111" s="260"/>
      <c r="E111" s="260"/>
      <c r="F111" s="101"/>
      <c r="G111" s="5"/>
      <c r="H111" s="5"/>
    </row>
    <row r="112" spans="1:9" s="6" customFormat="1" ht="60.75" hidden="1" customHeight="1" x14ac:dyDescent="0.3">
      <c r="A112" s="103">
        <v>41037000</v>
      </c>
      <c r="B112" s="99" t="s">
        <v>129</v>
      </c>
      <c r="C112" s="101">
        <f t="shared" si="3"/>
        <v>0</v>
      </c>
      <c r="D112" s="260"/>
      <c r="E112" s="260"/>
      <c r="F112" s="101"/>
      <c r="G112" s="5"/>
      <c r="H112" s="5"/>
    </row>
    <row r="113" spans="1:11" s="6" customFormat="1" ht="66" hidden="1" customHeight="1" x14ac:dyDescent="0.3">
      <c r="A113" s="103">
        <v>41037300</v>
      </c>
      <c r="B113" s="99" t="s">
        <v>79</v>
      </c>
      <c r="C113" s="101">
        <f t="shared" si="3"/>
        <v>0</v>
      </c>
      <c r="D113" s="260"/>
      <c r="E113" s="260"/>
      <c r="F113" s="101"/>
      <c r="G113" s="5"/>
      <c r="H113" s="5"/>
    </row>
    <row r="114" spans="1:11" s="6" customFormat="1" ht="18" hidden="1" x14ac:dyDescent="0.3">
      <c r="A114" s="103">
        <v>41033500</v>
      </c>
      <c r="B114" s="281" t="s">
        <v>56</v>
      </c>
      <c r="C114" s="101">
        <f t="shared" si="3"/>
        <v>0</v>
      </c>
      <c r="D114" s="289"/>
      <c r="E114" s="102"/>
      <c r="F114" s="102"/>
      <c r="G114" s="5"/>
      <c r="H114" s="5"/>
    </row>
    <row r="115" spans="1:11" hidden="1" x14ac:dyDescent="0.35">
      <c r="A115" s="273"/>
      <c r="B115" s="273"/>
      <c r="C115" s="312"/>
      <c r="D115" s="312"/>
      <c r="E115" s="312"/>
      <c r="F115" s="312"/>
      <c r="I115" s="6"/>
      <c r="J115" s="6"/>
      <c r="K115" s="6"/>
    </row>
    <row r="116" spans="1:11" s="6" customFormat="1" ht="46.5" hidden="1" x14ac:dyDescent="0.3">
      <c r="A116" s="103">
        <v>41030000</v>
      </c>
      <c r="B116" s="99" t="s">
        <v>60</v>
      </c>
      <c r="C116" s="101">
        <f t="shared" ref="C116:C122" si="5">D116+E116</f>
        <v>0</v>
      </c>
      <c r="D116" s="260"/>
      <c r="E116" s="260"/>
      <c r="F116" s="101"/>
      <c r="G116" s="5"/>
      <c r="H116" s="5"/>
    </row>
    <row r="117" spans="1:11" s="6" customFormat="1" ht="62" hidden="1" x14ac:dyDescent="0.3">
      <c r="A117" s="103">
        <v>41030000</v>
      </c>
      <c r="B117" s="99" t="s">
        <v>169</v>
      </c>
      <c r="C117" s="101">
        <f t="shared" si="5"/>
        <v>0</v>
      </c>
      <c r="D117" s="260"/>
      <c r="E117" s="260"/>
      <c r="F117" s="101"/>
      <c r="G117" s="5"/>
      <c r="H117" s="5"/>
    </row>
    <row r="118" spans="1:11" s="6" customFormat="1" ht="46.5" hidden="1" x14ac:dyDescent="0.3">
      <c r="A118" s="103">
        <v>41033700</v>
      </c>
      <c r="B118" s="99" t="s">
        <v>63</v>
      </c>
      <c r="C118" s="101">
        <f t="shared" si="5"/>
        <v>0</v>
      </c>
      <c r="D118" s="260"/>
      <c r="E118" s="260"/>
      <c r="F118" s="101"/>
      <c r="G118" s="5"/>
      <c r="H118" s="5"/>
    </row>
    <row r="119" spans="1:11" s="6" customFormat="1" ht="62" hidden="1" x14ac:dyDescent="0.3">
      <c r="A119" s="103">
        <v>41034300</v>
      </c>
      <c r="B119" s="99" t="s">
        <v>170</v>
      </c>
      <c r="C119" s="101">
        <f t="shared" si="5"/>
        <v>0</v>
      </c>
      <c r="D119" s="260"/>
      <c r="E119" s="260"/>
      <c r="F119" s="101"/>
      <c r="G119" s="5"/>
      <c r="H119" s="5"/>
    </row>
    <row r="120" spans="1:11" s="6" customFormat="1" ht="31" hidden="1" x14ac:dyDescent="0.3">
      <c r="A120" s="103">
        <v>41034400</v>
      </c>
      <c r="B120" s="99" t="s">
        <v>65</v>
      </c>
      <c r="C120" s="101">
        <f t="shared" si="5"/>
        <v>0</v>
      </c>
      <c r="D120" s="260"/>
      <c r="E120" s="260"/>
      <c r="F120" s="101"/>
      <c r="G120" s="5"/>
      <c r="H120" s="5"/>
    </row>
    <row r="121" spans="1:11" s="6" customFormat="1" ht="31" hidden="1" x14ac:dyDescent="0.3">
      <c r="A121" s="103">
        <v>41034800</v>
      </c>
      <c r="B121" s="99" t="s">
        <v>66</v>
      </c>
      <c r="C121" s="101">
        <f t="shared" si="5"/>
        <v>0</v>
      </c>
      <c r="D121" s="260"/>
      <c r="E121" s="260"/>
      <c r="F121" s="101"/>
      <c r="G121" s="5"/>
      <c r="H121" s="5"/>
    </row>
    <row r="122" spans="1:11" s="6" customFormat="1" ht="31" hidden="1" x14ac:dyDescent="0.3">
      <c r="A122" s="103" t="s">
        <v>67</v>
      </c>
      <c r="B122" s="99" t="s">
        <v>68</v>
      </c>
      <c r="C122" s="101">
        <f t="shared" si="5"/>
        <v>0</v>
      </c>
      <c r="D122" s="260"/>
      <c r="E122" s="260"/>
      <c r="F122" s="101"/>
      <c r="G122" s="5"/>
      <c r="H122" s="5"/>
    </row>
    <row r="123" spans="1:11" hidden="1" x14ac:dyDescent="0.35">
      <c r="A123" s="273"/>
      <c r="B123" s="273"/>
      <c r="C123" s="312"/>
      <c r="D123" s="312"/>
      <c r="E123" s="312"/>
      <c r="F123" s="312"/>
      <c r="I123" s="6"/>
      <c r="J123" s="6"/>
      <c r="K123" s="6"/>
    </row>
    <row r="124" spans="1:11" s="6" customFormat="1" ht="46.5" hidden="1" x14ac:dyDescent="0.3">
      <c r="A124" s="103">
        <v>41036300</v>
      </c>
      <c r="B124" s="99" t="s">
        <v>69</v>
      </c>
      <c r="C124" s="101">
        <f t="shared" ref="C124:C131" si="6">D124+E124</f>
        <v>0</v>
      </c>
      <c r="D124" s="260"/>
      <c r="E124" s="260"/>
      <c r="F124" s="101"/>
      <c r="G124" s="5"/>
      <c r="H124" s="5"/>
    </row>
    <row r="125" spans="1:11" s="6" customFormat="1" ht="31" hidden="1" x14ac:dyDescent="0.3">
      <c r="A125" s="103">
        <v>41030000</v>
      </c>
      <c r="B125" s="99" t="s">
        <v>70</v>
      </c>
      <c r="C125" s="101">
        <f t="shared" si="6"/>
        <v>0</v>
      </c>
      <c r="D125" s="260"/>
      <c r="E125" s="260"/>
      <c r="F125" s="101"/>
      <c r="G125" s="5"/>
      <c r="H125" s="5"/>
    </row>
    <row r="126" spans="1:11" s="6" customFormat="1" ht="32.25" customHeight="1" x14ac:dyDescent="0.3">
      <c r="A126" s="113">
        <v>41050000</v>
      </c>
      <c r="B126" s="114" t="s">
        <v>96</v>
      </c>
      <c r="C126" s="96">
        <f t="shared" si="6"/>
        <v>18700000</v>
      </c>
      <c r="D126" s="97">
        <f>D128</f>
        <v>18700000</v>
      </c>
      <c r="E126" s="97">
        <f>E128+E127</f>
        <v>0</v>
      </c>
      <c r="F126" s="97">
        <f>F128+F127</f>
        <v>0</v>
      </c>
      <c r="G126" s="5"/>
      <c r="H126" s="5"/>
    </row>
    <row r="127" spans="1:11" s="6" customFormat="1" ht="32.25" hidden="1" customHeight="1" x14ac:dyDescent="0.3">
      <c r="A127" s="103">
        <v>41051000</v>
      </c>
      <c r="B127" s="99" t="s">
        <v>120</v>
      </c>
      <c r="C127" s="101">
        <f t="shared" si="6"/>
        <v>0</v>
      </c>
      <c r="D127" s="260"/>
      <c r="E127" s="260"/>
      <c r="F127" s="101"/>
      <c r="G127" s="5"/>
      <c r="H127" s="5"/>
    </row>
    <row r="128" spans="1:11" s="6" customFormat="1" ht="18" x14ac:dyDescent="0.3">
      <c r="A128" s="117">
        <v>41053900</v>
      </c>
      <c r="B128" s="110" t="s">
        <v>97</v>
      </c>
      <c r="C128" s="92">
        <f t="shared" si="6"/>
        <v>18700000</v>
      </c>
      <c r="D128" s="112">
        <v>18700000</v>
      </c>
      <c r="E128" s="112"/>
      <c r="F128" s="112"/>
      <c r="G128" s="5"/>
      <c r="H128" s="57"/>
    </row>
    <row r="129" spans="1:16" s="6" customFormat="1" ht="31" hidden="1" x14ac:dyDescent="0.3">
      <c r="A129" s="103">
        <v>41033300</v>
      </c>
      <c r="B129" s="99" t="s">
        <v>84</v>
      </c>
      <c r="C129" s="101">
        <f t="shared" si="6"/>
        <v>0</v>
      </c>
      <c r="D129" s="259"/>
      <c r="E129" s="260"/>
      <c r="F129" s="101"/>
      <c r="G129" s="5"/>
      <c r="H129" s="5"/>
    </row>
    <row r="130" spans="1:16" s="6" customFormat="1" ht="31" hidden="1" x14ac:dyDescent="0.3">
      <c r="A130" s="103">
        <v>41030000</v>
      </c>
      <c r="B130" s="99" t="s">
        <v>72</v>
      </c>
      <c r="C130" s="101">
        <f t="shared" si="6"/>
        <v>0</v>
      </c>
      <c r="D130" s="260"/>
      <c r="E130" s="260"/>
      <c r="F130" s="101"/>
      <c r="G130" s="5"/>
      <c r="H130" s="5"/>
    </row>
    <row r="131" spans="1:16" s="6" customFormat="1" ht="31" hidden="1" x14ac:dyDescent="0.3">
      <c r="A131" s="103">
        <v>41030000</v>
      </c>
      <c r="B131" s="99" t="s">
        <v>73</v>
      </c>
      <c r="C131" s="101">
        <f t="shared" si="6"/>
        <v>0</v>
      </c>
      <c r="D131" s="260"/>
      <c r="E131" s="260"/>
      <c r="F131" s="101"/>
      <c r="G131" s="5"/>
      <c r="H131" s="5"/>
    </row>
    <row r="132" spans="1:16" s="6" customFormat="1" ht="18" hidden="1" x14ac:dyDescent="0.3">
      <c r="A132" s="109" t="s">
        <v>74</v>
      </c>
      <c r="B132" s="100" t="s">
        <v>75</v>
      </c>
      <c r="C132" s="101"/>
      <c r="D132" s="260"/>
      <c r="E132" s="102">
        <f>E133</f>
        <v>0</v>
      </c>
      <c r="F132" s="101"/>
      <c r="G132" s="5"/>
      <c r="H132" s="5"/>
    </row>
    <row r="133" spans="1:16" s="6" customFormat="1" ht="21" hidden="1" customHeight="1" x14ac:dyDescent="0.3">
      <c r="A133" s="103">
        <v>42020000</v>
      </c>
      <c r="B133" s="99" t="s">
        <v>76</v>
      </c>
      <c r="C133" s="101"/>
      <c r="D133" s="260"/>
      <c r="E133" s="260"/>
      <c r="F133" s="101"/>
      <c r="G133" s="5"/>
      <c r="H133" s="5"/>
    </row>
    <row r="134" spans="1:16" s="6" customFormat="1" ht="21" hidden="1" customHeight="1" x14ac:dyDescent="0.3">
      <c r="A134" s="103"/>
      <c r="B134" s="99"/>
      <c r="C134" s="101"/>
      <c r="D134" s="260"/>
      <c r="E134" s="260"/>
      <c r="F134" s="101"/>
      <c r="G134" s="5"/>
      <c r="H134" s="5"/>
    </row>
    <row r="135" spans="1:16" s="6" customFormat="1" ht="21" customHeight="1" x14ac:dyDescent="0.3">
      <c r="A135" s="120"/>
      <c r="B135" s="121" t="s">
        <v>77</v>
      </c>
      <c r="C135" s="98">
        <f>C88+C89</f>
        <v>23057342</v>
      </c>
      <c r="D135" s="98">
        <f>D88+D89</f>
        <v>23057342</v>
      </c>
      <c r="E135" s="98">
        <f>E88+E89</f>
        <v>0</v>
      </c>
      <c r="F135" s="98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155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  <mergeCell ref="A4:F4"/>
    <mergeCell ref="A5:F5"/>
    <mergeCell ref="C1:F1"/>
    <mergeCell ref="K1:M1"/>
    <mergeCell ref="C2:F2"/>
    <mergeCell ref="K2:M2"/>
    <mergeCell ref="C3:F3"/>
    <mergeCell ref="K3:M3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71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in="2" max="5" man="1"/>
    <brk id="54" min="2" max="5" man="1"/>
    <brk id="95" min="2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39997558519241921"/>
    <pageSetUpPr fitToPage="1"/>
  </sheetPr>
  <dimension ref="A1:O149"/>
  <sheetViews>
    <sheetView showGridLines="0" view="pageBreakPreview" zoomScaleNormal="65" zoomScaleSheetLayoutView="10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51.75" customHeight="1" x14ac:dyDescent="0.4">
      <c r="A2" s="4"/>
      <c r="B2" s="4"/>
      <c r="C2" s="456" t="s">
        <v>175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178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7.25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customHeight="1" x14ac:dyDescent="0.3">
      <c r="A14" s="321">
        <v>10000000</v>
      </c>
      <c r="B14" s="105" t="s">
        <v>3</v>
      </c>
      <c r="C14" s="322">
        <f>C15+C31+C41</f>
        <v>2000000</v>
      </c>
      <c r="D14" s="98">
        <f>D15+D31+D41</f>
        <v>2000000</v>
      </c>
      <c r="E14" s="98">
        <f>E15+E31+E41</f>
        <v>0</v>
      </c>
      <c r="F14" s="98">
        <f>F15+F31+F41</f>
        <v>0</v>
      </c>
      <c r="G14" s="17"/>
      <c r="H14" s="18"/>
    </row>
    <row r="15" spans="1:13" s="19" customFormat="1" ht="31.5" hidden="1" customHeight="1" x14ac:dyDescent="0.3">
      <c r="A15" s="13" t="s">
        <v>106</v>
      </c>
      <c r="B15" s="20" t="s">
        <v>107</v>
      </c>
      <c r="C15" s="21">
        <f>C16+C23</f>
        <v>2000000</v>
      </c>
      <c r="D15" s="21">
        <f>D16+D23</f>
        <v>2000000</v>
      </c>
      <c r="E15" s="21"/>
      <c r="F15" s="22"/>
      <c r="G15" s="17"/>
      <c r="H15" s="17"/>
    </row>
    <row r="16" spans="1:13" ht="18" hidden="1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customHeight="1" x14ac:dyDescent="0.35">
      <c r="A23" s="303">
        <v>11020000</v>
      </c>
      <c r="B23" s="184" t="s">
        <v>6</v>
      </c>
      <c r="C23" s="304">
        <f>C24+C25+C26+C27+C28+C29</f>
        <v>2000000</v>
      </c>
      <c r="D23" s="304">
        <f>D24+D25+D26+D27+D28+D29</f>
        <v>2000000</v>
      </c>
      <c r="E23" s="132"/>
      <c r="F23" s="13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customHeight="1" x14ac:dyDescent="0.35">
      <c r="A28" s="323">
        <v>11021000</v>
      </c>
      <c r="B28" s="324" t="s">
        <v>125</v>
      </c>
      <c r="C28" s="325">
        <f t="shared" si="1"/>
        <v>2000000</v>
      </c>
      <c r="D28" s="326">
        <v>2000000</v>
      </c>
      <c r="E28" s="127"/>
      <c r="F28" s="127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1.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9">
        <f>C48+C51+C54+C50</f>
        <v>0</v>
      </c>
      <c r="D47" s="379">
        <f>D48+D51+D54+D50</f>
        <v>0</v>
      </c>
      <c r="E47" s="379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161</v>
      </c>
      <c r="C48" s="379">
        <f>C49</f>
        <v>0</v>
      </c>
      <c r="D48" s="379">
        <f>D49</f>
        <v>0</v>
      </c>
      <c r="E48" s="379"/>
      <c r="F48" s="379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5">
      <c r="A50" s="380">
        <v>21050000</v>
      </c>
      <c r="B50" s="38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5">
      <c r="A51" s="380">
        <v>21080000</v>
      </c>
      <c r="B51" s="380" t="s">
        <v>13</v>
      </c>
      <c r="C51" s="379">
        <f>C52</f>
        <v>0</v>
      </c>
      <c r="D51" s="379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381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77">
        <v>21110000</v>
      </c>
      <c r="B54" s="377" t="s">
        <v>23</v>
      </c>
      <c r="C54" s="35">
        <f>D54+E54</f>
        <v>0</v>
      </c>
      <c r="D54" s="379"/>
      <c r="E54" s="379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9">
        <f>C56+C67+C69</f>
        <v>0</v>
      </c>
      <c r="D55" s="379">
        <f>D56+D67+D69</f>
        <v>0</v>
      </c>
      <c r="E55" s="379"/>
      <c r="F55" s="22"/>
      <c r="G55" s="2"/>
      <c r="H55" s="2"/>
    </row>
    <row r="56" spans="1:8" ht="24" hidden="1" customHeight="1" x14ac:dyDescent="0.35">
      <c r="A56" s="23">
        <v>22010000</v>
      </c>
      <c r="B56" s="377" t="s">
        <v>33</v>
      </c>
      <c r="C56" s="31">
        <f>C57+C58+C60+C61+C62+C59+C63+C64+C65+C66</f>
        <v>0</v>
      </c>
      <c r="D56" s="31">
        <f>D57+D58+D60+D61+D62+D59+D63+D64+D65+D66</f>
        <v>0</v>
      </c>
      <c r="E56" s="379"/>
      <c r="F56" s="22"/>
      <c r="G56" s="2"/>
      <c r="H56" s="2"/>
    </row>
    <row r="57" spans="1:8" ht="47.25" hidden="1" customHeight="1" x14ac:dyDescent="0.35">
      <c r="A57" s="377">
        <v>22010200</v>
      </c>
      <c r="B57" s="377" t="s">
        <v>46</v>
      </c>
      <c r="C57" s="29">
        <f t="shared" ref="C57:C66" si="2">D57+E57</f>
        <v>0</v>
      </c>
      <c r="D57" s="32"/>
      <c r="E57" s="379"/>
      <c r="F57" s="22"/>
      <c r="G57" s="2"/>
      <c r="H57" s="2"/>
    </row>
    <row r="58" spans="1:8" ht="62.25" hidden="1" customHeight="1" x14ac:dyDescent="0.35">
      <c r="A58" s="377">
        <v>22010500</v>
      </c>
      <c r="B58" s="377" t="s">
        <v>130</v>
      </c>
      <c r="C58" s="29">
        <f t="shared" si="2"/>
        <v>0</v>
      </c>
      <c r="D58" s="32"/>
      <c r="E58" s="379"/>
      <c r="F58" s="22"/>
      <c r="G58" s="2"/>
      <c r="H58" s="2"/>
    </row>
    <row r="59" spans="1:8" ht="50.25" hidden="1" customHeight="1" x14ac:dyDescent="0.35">
      <c r="A59" s="377">
        <v>22010600</v>
      </c>
      <c r="B59" s="377" t="s">
        <v>128</v>
      </c>
      <c r="C59" s="379">
        <f t="shared" si="2"/>
        <v>0</v>
      </c>
      <c r="D59" s="379"/>
      <c r="E59" s="379"/>
      <c r="F59" s="379"/>
      <c r="G59" s="2"/>
      <c r="H59" s="2"/>
    </row>
    <row r="60" spans="1:8" ht="46.5" hidden="1" customHeight="1" x14ac:dyDescent="0.35">
      <c r="A60" s="377">
        <v>22011000</v>
      </c>
      <c r="B60" s="377" t="s">
        <v>131</v>
      </c>
      <c r="C60" s="29">
        <f t="shared" si="2"/>
        <v>0</v>
      </c>
      <c r="D60" s="32"/>
      <c r="E60" s="379"/>
      <c r="F60" s="22"/>
      <c r="G60" s="2"/>
      <c r="H60" s="2"/>
    </row>
    <row r="61" spans="1:8" ht="50.25" hidden="1" customHeight="1" x14ac:dyDescent="0.35">
      <c r="A61" s="377">
        <v>22011100</v>
      </c>
      <c r="B61" s="377" t="s">
        <v>132</v>
      </c>
      <c r="C61" s="29">
        <f t="shared" si="2"/>
        <v>0</v>
      </c>
      <c r="D61" s="32"/>
      <c r="E61" s="379"/>
      <c r="F61" s="22"/>
      <c r="G61" s="2"/>
      <c r="H61" s="2"/>
    </row>
    <row r="62" spans="1:8" ht="31.5" hidden="1" customHeight="1" x14ac:dyDescent="0.35">
      <c r="A62" s="377">
        <v>22011800</v>
      </c>
      <c r="B62" s="377" t="s">
        <v>24</v>
      </c>
      <c r="C62" s="29">
        <f t="shared" si="2"/>
        <v>0</v>
      </c>
      <c r="D62" s="32"/>
      <c r="E62" s="379"/>
      <c r="F62" s="22"/>
      <c r="G62" s="2"/>
      <c r="H62" s="2"/>
    </row>
    <row r="63" spans="1:8" ht="31.5" hidden="1" customHeight="1" x14ac:dyDescent="0.35">
      <c r="A63" s="377">
        <v>22013100</v>
      </c>
      <c r="B63" s="377" t="s">
        <v>98</v>
      </c>
      <c r="C63" s="379">
        <f t="shared" si="2"/>
        <v>0</v>
      </c>
      <c r="D63" s="379"/>
      <c r="E63" s="379"/>
      <c r="F63" s="379"/>
      <c r="G63" s="2"/>
      <c r="H63" s="2"/>
    </row>
    <row r="64" spans="1:8" ht="31.5" hidden="1" customHeight="1" x14ac:dyDescent="0.35">
      <c r="A64" s="377">
        <v>22013200</v>
      </c>
      <c r="B64" s="377" t="s">
        <v>99</v>
      </c>
      <c r="C64" s="379">
        <f t="shared" si="2"/>
        <v>0</v>
      </c>
      <c r="D64" s="379"/>
      <c r="E64" s="379"/>
      <c r="F64" s="379"/>
      <c r="G64" s="2"/>
      <c r="H64" s="2"/>
    </row>
    <row r="65" spans="1:8" ht="31.5" hidden="1" customHeight="1" x14ac:dyDescent="0.35">
      <c r="A65" s="377">
        <v>22013300</v>
      </c>
      <c r="B65" s="377" t="s">
        <v>100</v>
      </c>
      <c r="C65" s="379">
        <f t="shared" si="2"/>
        <v>0</v>
      </c>
      <c r="D65" s="379"/>
      <c r="E65" s="379"/>
      <c r="F65" s="379"/>
      <c r="G65" s="2"/>
      <c r="H65" s="2"/>
    </row>
    <row r="66" spans="1:8" ht="31.5" hidden="1" customHeight="1" x14ac:dyDescent="0.35">
      <c r="A66" s="377">
        <v>22013400</v>
      </c>
      <c r="B66" s="377" t="s">
        <v>101</v>
      </c>
      <c r="C66" s="379">
        <f t="shared" si="2"/>
        <v>0</v>
      </c>
      <c r="D66" s="379"/>
      <c r="E66" s="379"/>
      <c r="F66" s="379"/>
      <c r="G66" s="2"/>
      <c r="H66" s="2"/>
    </row>
    <row r="67" spans="1:8" ht="34.5" hidden="1" customHeight="1" x14ac:dyDescent="0.35">
      <c r="A67" s="377" t="s">
        <v>112</v>
      </c>
      <c r="B67" s="377" t="s">
        <v>14</v>
      </c>
      <c r="C67" s="379">
        <f>C68</f>
        <v>0</v>
      </c>
      <c r="D67" s="379">
        <f>D68</f>
        <v>0</v>
      </c>
      <c r="E67" s="379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9">
        <f>C71+C74</f>
        <v>0</v>
      </c>
      <c r="D70" s="379">
        <f>D71</f>
        <v>0</v>
      </c>
      <c r="E70" s="379">
        <f>E71+E74</f>
        <v>0</v>
      </c>
      <c r="F70" s="22"/>
      <c r="G70" s="2"/>
      <c r="H70" s="2"/>
    </row>
    <row r="71" spans="1:8" ht="24" hidden="1" customHeight="1" x14ac:dyDescent="0.35">
      <c r="A71" s="377" t="s">
        <v>115</v>
      </c>
      <c r="B71" s="377" t="s">
        <v>116</v>
      </c>
      <c r="C71" s="379">
        <f>D71+E71</f>
        <v>0</v>
      </c>
      <c r="D71" s="379">
        <f>D72</f>
        <v>0</v>
      </c>
      <c r="E71" s="379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77" t="s">
        <v>117</v>
      </c>
      <c r="B74" s="377" t="s">
        <v>118</v>
      </c>
      <c r="C74" s="379">
        <f>C76</f>
        <v>0</v>
      </c>
      <c r="D74" s="379"/>
      <c r="E74" s="379">
        <f>E76</f>
        <v>0</v>
      </c>
      <c r="F74" s="16"/>
      <c r="G74" s="2"/>
      <c r="H74" s="2"/>
    </row>
    <row r="75" spans="1:8" ht="16.5" hidden="1" customHeight="1" x14ac:dyDescent="0.35">
      <c r="A75" s="377"/>
      <c r="B75" s="377"/>
      <c r="C75" s="379"/>
      <c r="D75" s="379"/>
      <c r="E75" s="379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9">
        <f>C78+C83</f>
        <v>0</v>
      </c>
      <c r="D77" s="379"/>
      <c r="E77" s="379">
        <f>E78+E83</f>
        <v>0</v>
      </c>
      <c r="F77" s="22"/>
      <c r="G77"/>
      <c r="H77"/>
    </row>
    <row r="78" spans="1:8" ht="31.5" hidden="1" customHeight="1" x14ac:dyDescent="0.35">
      <c r="A78" s="377">
        <v>25010000</v>
      </c>
      <c r="B78" s="377" t="s">
        <v>48</v>
      </c>
      <c r="C78" s="379">
        <f>C79+C80+C81+C82</f>
        <v>0</v>
      </c>
      <c r="D78" s="379"/>
      <c r="E78" s="379">
        <f>E79+E80+E81+E82</f>
        <v>0</v>
      </c>
      <c r="F78" s="16"/>
      <c r="G78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/>
      <c r="H82" s="2"/>
    </row>
    <row r="83" spans="1:8" ht="19.5" hidden="1" customHeight="1" x14ac:dyDescent="0.35">
      <c r="A83" s="377">
        <v>25020000</v>
      </c>
      <c r="B83" s="377" t="s">
        <v>15</v>
      </c>
      <c r="C83" s="379">
        <f>C84</f>
        <v>0</v>
      </c>
      <c r="D83" s="379"/>
      <c r="E83" s="379">
        <f>E84</f>
        <v>0</v>
      </c>
      <c r="F83" s="16"/>
      <c r="G83"/>
      <c r="H83" s="2"/>
    </row>
    <row r="84" spans="1:8" ht="80.25" hidden="1" customHeight="1" x14ac:dyDescent="0.35">
      <c r="A84" s="27">
        <v>25020200</v>
      </c>
      <c r="B84" s="28" t="s">
        <v>162</v>
      </c>
      <c r="C84" s="29">
        <f>D84+E84</f>
        <v>0</v>
      </c>
      <c r="D84" s="30"/>
      <c r="E84" s="30"/>
      <c r="F84" s="22"/>
      <c r="G84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/>
      <c r="H86" s="2"/>
    </row>
    <row r="87" spans="1:8" ht="31.5" hidden="1" customHeight="1" x14ac:dyDescent="0.35">
      <c r="A87" s="377">
        <v>31030000</v>
      </c>
      <c r="B87" s="377" t="s">
        <v>44</v>
      </c>
      <c r="C87" s="379">
        <f>D87+E87</f>
        <v>0</v>
      </c>
      <c r="D87" s="379"/>
      <c r="E87" s="379"/>
      <c r="F87" s="379"/>
      <c r="G87"/>
      <c r="H87" s="2"/>
    </row>
    <row r="88" spans="1:8" s="6" customFormat="1" ht="21" hidden="1" customHeight="1" x14ac:dyDescent="0.3">
      <c r="A88" s="377"/>
      <c r="B88" s="14" t="s">
        <v>89</v>
      </c>
      <c r="C88" s="16">
        <f>C14+C46+C85</f>
        <v>2000000</v>
      </c>
      <c r="D88" s="16">
        <f>D14+D46+D85</f>
        <v>2000000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5">
      <c r="A89" s="390">
        <v>40000000</v>
      </c>
      <c r="B89" s="105" t="s">
        <v>50</v>
      </c>
      <c r="C89" s="98">
        <f t="shared" ref="C89:C114" si="3">D89+E89</f>
        <v>988131.5</v>
      </c>
      <c r="D89" s="98">
        <f>D90</f>
        <v>988131.5</v>
      </c>
      <c r="E89" s="98">
        <f>E90+E132</f>
        <v>0</v>
      </c>
      <c r="F89" s="98">
        <f>F90</f>
        <v>0</v>
      </c>
      <c r="G89"/>
      <c r="H89" s="5"/>
    </row>
    <row r="90" spans="1:8" s="6" customFormat="1" ht="21" customHeight="1" x14ac:dyDescent="0.35">
      <c r="A90" s="390">
        <v>41000000</v>
      </c>
      <c r="B90" s="105" t="s">
        <v>51</v>
      </c>
      <c r="C90" s="98">
        <f t="shared" si="3"/>
        <v>988131.5</v>
      </c>
      <c r="D90" s="98">
        <f>D96+D91+D126</f>
        <v>988131.5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hidden="1" customHeight="1" x14ac:dyDescent="0.3">
      <c r="A91" s="377">
        <v>41020000</v>
      </c>
      <c r="B91" s="377" t="s">
        <v>93</v>
      </c>
      <c r="C91" s="16">
        <f t="shared" si="3"/>
        <v>0</v>
      </c>
      <c r="D91" s="21">
        <f>D92+D94+D95+D93</f>
        <v>0</v>
      </c>
      <c r="E91" s="21"/>
      <c r="F91" s="21"/>
      <c r="G91"/>
      <c r="H91" s="5"/>
    </row>
    <row r="92" spans="1:8" s="6" customFormat="1" ht="17.5" hidden="1" x14ac:dyDescent="0.3">
      <c r="A92" s="377">
        <v>41020100</v>
      </c>
      <c r="B92" s="377" t="s">
        <v>52</v>
      </c>
      <c r="C92" s="16">
        <f t="shared" si="3"/>
        <v>0</v>
      </c>
      <c r="D92" s="379"/>
      <c r="E92" s="379"/>
      <c r="F92" s="16"/>
      <c r="G92" s="5"/>
      <c r="H92" s="5"/>
    </row>
    <row r="93" spans="1:8" s="6" customFormat="1" ht="68.25" hidden="1" customHeight="1" x14ac:dyDescent="0.3">
      <c r="A93" s="377">
        <v>41021100</v>
      </c>
      <c r="B93" s="377" t="s">
        <v>163</v>
      </c>
      <c r="C93" s="16">
        <f t="shared" si="3"/>
        <v>0</v>
      </c>
      <c r="D93" s="379"/>
      <c r="E93" s="379"/>
      <c r="F93" s="16"/>
      <c r="G93" s="5"/>
      <c r="H93" s="5"/>
    </row>
    <row r="94" spans="1:8" s="6" customFormat="1" ht="17.5" hidden="1" x14ac:dyDescent="0.3">
      <c r="A94" s="377">
        <v>41020200</v>
      </c>
      <c r="B94" s="377" t="s">
        <v>78</v>
      </c>
      <c r="C94" s="16">
        <f t="shared" si="3"/>
        <v>0</v>
      </c>
      <c r="D94" s="379"/>
      <c r="E94" s="379"/>
      <c r="F94" s="16"/>
      <c r="G94" s="5"/>
      <c r="H94" s="5"/>
    </row>
    <row r="95" spans="1:8" s="6" customFormat="1" ht="17.5" hidden="1" x14ac:dyDescent="0.3">
      <c r="A95" s="377">
        <v>41021300</v>
      </c>
      <c r="B95" s="377" t="s">
        <v>174</v>
      </c>
      <c r="C95" s="16">
        <f t="shared" si="3"/>
        <v>0</v>
      </c>
      <c r="D95" s="379"/>
      <c r="E95" s="379"/>
      <c r="F95" s="16"/>
      <c r="G95" s="5"/>
      <c r="H95" s="5"/>
    </row>
    <row r="96" spans="1:8" s="6" customFormat="1" ht="17.5" hidden="1" x14ac:dyDescent="0.3">
      <c r="A96" s="396">
        <v>41030000</v>
      </c>
      <c r="B96" s="100" t="s">
        <v>94</v>
      </c>
      <c r="C96" s="101">
        <f t="shared" si="3"/>
        <v>0</v>
      </c>
      <c r="D96" s="102">
        <f>D97+D98+D100+D101+D103+D104+D105+D106+D107+D109+D113+D110+D129+D102+D112+D111</f>
        <v>0</v>
      </c>
      <c r="E96" s="102">
        <f>E108+E113</f>
        <v>0</v>
      </c>
      <c r="F96" s="102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397">
        <v>41030600</v>
      </c>
      <c r="B97" s="397" t="s">
        <v>164</v>
      </c>
      <c r="C97" s="101">
        <f t="shared" si="3"/>
        <v>0</v>
      </c>
      <c r="D97" s="101"/>
      <c r="E97" s="101"/>
      <c r="F97" s="101"/>
      <c r="G97" s="5"/>
    </row>
    <row r="98" spans="1:9" s="6" customFormat="1" ht="144.75" hidden="1" customHeight="1" x14ac:dyDescent="0.3">
      <c r="A98" s="397">
        <v>41030800</v>
      </c>
      <c r="B98" s="281" t="s">
        <v>165</v>
      </c>
      <c r="C98" s="101">
        <f t="shared" si="3"/>
        <v>0</v>
      </c>
      <c r="D98" s="101"/>
      <c r="E98" s="101"/>
      <c r="F98" s="101"/>
      <c r="G98" s="5"/>
      <c r="H98" s="5"/>
    </row>
    <row r="99" spans="1:9" s="6" customFormat="1" ht="72" hidden="1" customHeight="1" x14ac:dyDescent="0.3">
      <c r="A99" s="397">
        <v>41030900</v>
      </c>
      <c r="B99" s="397" t="s">
        <v>166</v>
      </c>
      <c r="C99" s="101">
        <f t="shared" si="3"/>
        <v>0</v>
      </c>
      <c r="D99" s="101"/>
      <c r="E99" s="101"/>
      <c r="F99" s="101"/>
      <c r="G99" s="5"/>
      <c r="H99" s="5"/>
    </row>
    <row r="100" spans="1:9" s="6" customFormat="1" ht="17.5" hidden="1" x14ac:dyDescent="0.3">
      <c r="A100" s="397">
        <v>41031000</v>
      </c>
      <c r="B100" s="397" t="s">
        <v>59</v>
      </c>
      <c r="C100" s="101">
        <f t="shared" si="3"/>
        <v>0</v>
      </c>
      <c r="D100" s="101"/>
      <c r="E100" s="101"/>
      <c r="F100" s="101"/>
      <c r="G100" s="5"/>
      <c r="H100" s="5"/>
    </row>
    <row r="101" spans="1:9" s="6" customFormat="1" ht="54.75" hidden="1" customHeight="1" x14ac:dyDescent="0.3">
      <c r="A101" s="397">
        <v>41032600</v>
      </c>
      <c r="B101" s="397" t="s">
        <v>62</v>
      </c>
      <c r="C101" s="101">
        <f t="shared" si="3"/>
        <v>0</v>
      </c>
      <c r="D101" s="101"/>
      <c r="E101" s="101"/>
      <c r="F101" s="101"/>
      <c r="G101" s="5"/>
      <c r="H101" s="5"/>
    </row>
    <row r="102" spans="1:9" s="6" customFormat="1" ht="54.75" hidden="1" customHeight="1" x14ac:dyDescent="0.3">
      <c r="A102" s="397">
        <v>41033000</v>
      </c>
      <c r="B102" s="397" t="s">
        <v>104</v>
      </c>
      <c r="C102" s="101">
        <f t="shared" si="3"/>
        <v>0</v>
      </c>
      <c r="D102" s="398"/>
      <c r="E102" s="101"/>
      <c r="F102" s="101"/>
      <c r="G102" s="5"/>
      <c r="H102" s="5"/>
    </row>
    <row r="103" spans="1:9" s="6" customFormat="1" ht="54.75" hidden="1" customHeight="1" x14ac:dyDescent="0.3">
      <c r="A103" s="397">
        <v>41031200</v>
      </c>
      <c r="B103" s="397" t="s">
        <v>159</v>
      </c>
      <c r="C103" s="101">
        <f t="shared" si="3"/>
        <v>0</v>
      </c>
      <c r="D103" s="398"/>
      <c r="E103" s="101"/>
      <c r="F103" s="101"/>
      <c r="G103" s="5"/>
      <c r="H103" s="5"/>
    </row>
    <row r="104" spans="1:9" s="6" customFormat="1" ht="54.75" hidden="1" customHeight="1" x14ac:dyDescent="0.3">
      <c r="A104" s="397">
        <v>41033700</v>
      </c>
      <c r="B104" s="397" t="s">
        <v>63</v>
      </c>
      <c r="C104" s="101">
        <f t="shared" si="3"/>
        <v>0</v>
      </c>
      <c r="D104" s="101"/>
      <c r="E104" s="101"/>
      <c r="F104" s="101"/>
      <c r="G104" s="5"/>
      <c r="H104" s="5"/>
    </row>
    <row r="105" spans="1:9" s="6" customFormat="1" ht="18" hidden="1" x14ac:dyDescent="0.3">
      <c r="A105" s="103">
        <v>41033900</v>
      </c>
      <c r="B105" s="281" t="s">
        <v>54</v>
      </c>
      <c r="C105" s="101">
        <f t="shared" si="3"/>
        <v>0</v>
      </c>
      <c r="D105" s="399"/>
      <c r="E105" s="398"/>
      <c r="F105" s="102"/>
      <c r="G105" s="5"/>
      <c r="H105" s="5"/>
    </row>
    <row r="106" spans="1:9" s="6" customFormat="1" ht="17.5" hidden="1" x14ac:dyDescent="0.3">
      <c r="A106" s="377">
        <v>41034200</v>
      </c>
      <c r="B106" s="24" t="s">
        <v>55</v>
      </c>
      <c r="C106" s="16">
        <f t="shared" si="3"/>
        <v>0</v>
      </c>
      <c r="D106" s="379"/>
      <c r="E106" s="379"/>
      <c r="F106" s="21"/>
      <c r="G106" s="5"/>
      <c r="H106" s="5"/>
    </row>
    <row r="107" spans="1:9" s="6" customFormat="1" ht="97.5" hidden="1" customHeight="1" x14ac:dyDescent="0.3">
      <c r="A107" s="377">
        <v>41034400</v>
      </c>
      <c r="B107" s="24" t="s">
        <v>167</v>
      </c>
      <c r="C107" s="16">
        <f t="shared" si="3"/>
        <v>0</v>
      </c>
      <c r="D107" s="379"/>
      <c r="E107" s="379"/>
      <c r="F107" s="21"/>
      <c r="G107" s="5"/>
      <c r="H107" s="5"/>
      <c r="I107"/>
    </row>
    <row r="108" spans="1:9" s="6" customFormat="1" ht="62" hidden="1" x14ac:dyDescent="0.3">
      <c r="A108" s="377">
        <v>41034900</v>
      </c>
      <c r="B108" s="24" t="s">
        <v>57</v>
      </c>
      <c r="C108" s="16">
        <f t="shared" si="3"/>
        <v>0</v>
      </c>
      <c r="D108" s="379"/>
      <c r="E108" s="379"/>
      <c r="F108" s="31"/>
      <c r="G108" s="5"/>
      <c r="H108" s="5"/>
    </row>
    <row r="109" spans="1:9" s="6" customFormat="1" ht="109.5" hidden="1" customHeight="1" x14ac:dyDescent="0.3">
      <c r="A109" s="377">
        <v>41035800</v>
      </c>
      <c r="B109" s="377" t="s">
        <v>168</v>
      </c>
      <c r="C109" s="16">
        <f t="shared" si="3"/>
        <v>0</v>
      </c>
      <c r="D109" s="379"/>
      <c r="E109" s="379"/>
      <c r="F109" s="16"/>
      <c r="G109" s="5"/>
      <c r="H109" s="5"/>
    </row>
    <row r="110" spans="1:9" s="6" customFormat="1" ht="60.75" hidden="1" customHeight="1" x14ac:dyDescent="0.3">
      <c r="A110" s="377">
        <v>41035400</v>
      </c>
      <c r="B110" s="377" t="s">
        <v>71</v>
      </c>
      <c r="C110" s="16">
        <f t="shared" si="3"/>
        <v>0</v>
      </c>
      <c r="D110" s="379"/>
      <c r="E110" s="379"/>
      <c r="F110" s="16"/>
      <c r="G110" s="5"/>
      <c r="H110" s="5"/>
    </row>
    <row r="111" spans="1:9" s="6" customFormat="1" ht="60.75" hidden="1" customHeight="1" x14ac:dyDescent="0.3">
      <c r="A111" s="377">
        <v>41035600</v>
      </c>
      <c r="B111" s="377" t="s">
        <v>137</v>
      </c>
      <c r="C111" s="16">
        <f t="shared" si="3"/>
        <v>0</v>
      </c>
      <c r="D111" s="379"/>
      <c r="E111" s="379"/>
      <c r="F111" s="16"/>
      <c r="G111" s="5"/>
      <c r="H111" s="5"/>
    </row>
    <row r="112" spans="1:9" s="6" customFormat="1" ht="60.75" hidden="1" customHeight="1" x14ac:dyDescent="0.3">
      <c r="A112" s="377">
        <v>41037000</v>
      </c>
      <c r="B112" s="377" t="s">
        <v>129</v>
      </c>
      <c r="C112" s="16">
        <f t="shared" si="3"/>
        <v>0</v>
      </c>
      <c r="D112" s="379"/>
      <c r="E112" s="379"/>
      <c r="F112" s="16"/>
      <c r="G112" s="5"/>
      <c r="H112" s="5"/>
    </row>
    <row r="113" spans="1:11" s="6" customFormat="1" ht="66" hidden="1" customHeight="1" x14ac:dyDescent="0.3">
      <c r="A113" s="377">
        <v>41037300</v>
      </c>
      <c r="B113" s="377" t="s">
        <v>79</v>
      </c>
      <c r="C113" s="16">
        <f t="shared" si="3"/>
        <v>0</v>
      </c>
      <c r="D113" s="379"/>
      <c r="E113" s="379"/>
      <c r="F113" s="16"/>
      <c r="G113" s="5"/>
      <c r="H113" s="5"/>
    </row>
    <row r="114" spans="1:11" s="6" customFormat="1" ht="18" hidden="1" x14ac:dyDescent="0.3">
      <c r="A114" s="377">
        <v>41033500</v>
      </c>
      <c r="B114" s="24" t="s">
        <v>56</v>
      </c>
      <c r="C114" s="16">
        <f t="shared" si="3"/>
        <v>0</v>
      </c>
      <c r="D114" s="31"/>
      <c r="E114" s="21"/>
      <c r="F114" s="21"/>
      <c r="G114" s="5"/>
      <c r="H114" s="5"/>
    </row>
    <row r="115" spans="1:11" hidden="1" x14ac:dyDescent="0.35">
      <c r="A115" s="378"/>
      <c r="B115" s="378"/>
      <c r="C115" s="379"/>
      <c r="D115" s="379"/>
      <c r="E115" s="379"/>
      <c r="F115" s="379"/>
      <c r="I115" s="6"/>
      <c r="J115" s="6"/>
      <c r="K115" s="6"/>
    </row>
    <row r="116" spans="1:11" s="6" customFormat="1" ht="17.5" hidden="1" x14ac:dyDescent="0.3">
      <c r="A116" s="377">
        <v>41030000</v>
      </c>
      <c r="B116" s="377" t="s">
        <v>60</v>
      </c>
      <c r="C116" s="16">
        <f t="shared" ref="C116:C122" si="4">D116+E116</f>
        <v>0</v>
      </c>
      <c r="D116" s="379"/>
      <c r="E116" s="379"/>
      <c r="F116" s="16"/>
      <c r="G116" s="5"/>
      <c r="H116" s="5"/>
    </row>
    <row r="117" spans="1:11" s="6" customFormat="1" ht="17.5" hidden="1" x14ac:dyDescent="0.3">
      <c r="A117" s="377">
        <v>41030000</v>
      </c>
      <c r="B117" s="377" t="s">
        <v>169</v>
      </c>
      <c r="C117" s="16">
        <f t="shared" si="4"/>
        <v>0</v>
      </c>
      <c r="D117" s="379"/>
      <c r="E117" s="379"/>
      <c r="F117" s="16"/>
      <c r="G117" s="5"/>
      <c r="H117" s="5"/>
    </row>
    <row r="118" spans="1:11" s="6" customFormat="1" ht="17.5" hidden="1" x14ac:dyDescent="0.3">
      <c r="A118" s="377">
        <v>41033700</v>
      </c>
      <c r="B118" s="377" t="s">
        <v>63</v>
      </c>
      <c r="C118" s="16">
        <f t="shared" si="4"/>
        <v>0</v>
      </c>
      <c r="D118" s="379"/>
      <c r="E118" s="379"/>
      <c r="F118" s="16"/>
      <c r="G118" s="5"/>
      <c r="H118" s="5"/>
    </row>
    <row r="119" spans="1:11" s="6" customFormat="1" ht="17.5" hidden="1" x14ac:dyDescent="0.3">
      <c r="A119" s="377">
        <v>41034300</v>
      </c>
      <c r="B119" s="377" t="s">
        <v>170</v>
      </c>
      <c r="C119" s="16">
        <f t="shared" si="4"/>
        <v>0</v>
      </c>
      <c r="D119" s="379"/>
      <c r="E119" s="379"/>
      <c r="F119" s="16"/>
      <c r="G119" s="5"/>
      <c r="H119" s="5"/>
    </row>
    <row r="120" spans="1:11" s="6" customFormat="1" ht="17.5" hidden="1" x14ac:dyDescent="0.3">
      <c r="A120" s="377">
        <v>41034400</v>
      </c>
      <c r="B120" s="377" t="s">
        <v>65</v>
      </c>
      <c r="C120" s="16">
        <f t="shared" si="4"/>
        <v>0</v>
      </c>
      <c r="D120" s="379"/>
      <c r="E120" s="379"/>
      <c r="F120" s="16"/>
      <c r="G120" s="5"/>
      <c r="H120" s="5"/>
    </row>
    <row r="121" spans="1:11" s="6" customFormat="1" ht="17.5" hidden="1" x14ac:dyDescent="0.3">
      <c r="A121" s="377">
        <v>41034800</v>
      </c>
      <c r="B121" s="377" t="s">
        <v>66</v>
      </c>
      <c r="C121" s="16">
        <f t="shared" si="4"/>
        <v>0</v>
      </c>
      <c r="D121" s="379"/>
      <c r="E121" s="379"/>
      <c r="F121" s="16"/>
      <c r="G121" s="5"/>
      <c r="H121" s="5"/>
    </row>
    <row r="122" spans="1:11" s="6" customFormat="1" ht="17.5" hidden="1" x14ac:dyDescent="0.3">
      <c r="A122" s="377" t="s">
        <v>67</v>
      </c>
      <c r="B122" s="377" t="s">
        <v>68</v>
      </c>
      <c r="C122" s="16">
        <f t="shared" si="4"/>
        <v>0</v>
      </c>
      <c r="D122" s="379"/>
      <c r="E122" s="379"/>
      <c r="F122" s="16"/>
      <c r="G122" s="5"/>
      <c r="H122" s="5"/>
    </row>
    <row r="123" spans="1:11" hidden="1" x14ac:dyDescent="0.35">
      <c r="A123" s="378"/>
      <c r="B123" s="378"/>
      <c r="C123" s="379"/>
      <c r="D123" s="379"/>
      <c r="E123" s="379"/>
      <c r="F123" s="379"/>
      <c r="I123" s="6"/>
      <c r="J123" s="6"/>
      <c r="K123" s="6"/>
    </row>
    <row r="124" spans="1:11" s="6" customFormat="1" ht="17.5" hidden="1" x14ac:dyDescent="0.3">
      <c r="A124" s="377">
        <v>41036300</v>
      </c>
      <c r="B124" s="377" t="s">
        <v>69</v>
      </c>
      <c r="C124" s="16">
        <f t="shared" ref="C124:C131" si="5">D124+E124</f>
        <v>0</v>
      </c>
      <c r="D124" s="379"/>
      <c r="E124" s="379"/>
      <c r="F124" s="16"/>
      <c r="G124" s="5"/>
      <c r="H124" s="5"/>
    </row>
    <row r="125" spans="1:11" s="6" customFormat="1" ht="17.5" hidden="1" x14ac:dyDescent="0.3">
      <c r="A125" s="377">
        <v>41030000</v>
      </c>
      <c r="B125" s="377" t="s">
        <v>70</v>
      </c>
      <c r="C125" s="16">
        <f t="shared" si="5"/>
        <v>0</v>
      </c>
      <c r="D125" s="379"/>
      <c r="E125" s="379"/>
      <c r="F125" s="16"/>
      <c r="G125" s="5"/>
      <c r="H125" s="5"/>
    </row>
    <row r="126" spans="1:11" s="6" customFormat="1" ht="32.25" customHeight="1" x14ac:dyDescent="0.3">
      <c r="A126" s="392">
        <v>41050000</v>
      </c>
      <c r="B126" s="114" t="s">
        <v>96</v>
      </c>
      <c r="C126" s="96">
        <f t="shared" si="5"/>
        <v>988131.5</v>
      </c>
      <c r="D126" s="391">
        <f>D128</f>
        <v>988131.5</v>
      </c>
      <c r="E126" s="391">
        <f>E128+E127</f>
        <v>0</v>
      </c>
      <c r="F126" s="391">
        <f>F128+F127</f>
        <v>0</v>
      </c>
      <c r="G126" s="5"/>
      <c r="H126" s="5"/>
    </row>
    <row r="127" spans="1:11" s="6" customFormat="1" ht="32.25" hidden="1" customHeight="1" x14ac:dyDescent="0.3">
      <c r="A127" s="377">
        <v>41051000</v>
      </c>
      <c r="B127" s="377" t="s">
        <v>120</v>
      </c>
      <c r="C127" s="16">
        <f t="shared" si="5"/>
        <v>0</v>
      </c>
      <c r="D127" s="379"/>
      <c r="E127" s="379"/>
      <c r="F127" s="16"/>
      <c r="G127" s="5"/>
      <c r="H127" s="5"/>
    </row>
    <row r="128" spans="1:11" s="6" customFormat="1" ht="29.25" customHeight="1" x14ac:dyDescent="0.3">
      <c r="A128" s="117">
        <v>41053900</v>
      </c>
      <c r="B128" s="110" t="s">
        <v>97</v>
      </c>
      <c r="C128" s="393">
        <f t="shared" si="5"/>
        <v>988131.5</v>
      </c>
      <c r="D128" s="394">
        <f>300000+38131.5+500000+150000</f>
        <v>988131.5</v>
      </c>
      <c r="E128" s="394"/>
      <c r="F128" s="394"/>
      <c r="G128" s="5"/>
      <c r="H128"/>
    </row>
    <row r="129" spans="1:15" s="6" customFormat="1" ht="17.5" hidden="1" x14ac:dyDescent="0.3">
      <c r="A129" s="377">
        <v>41033300</v>
      </c>
      <c r="B129" s="377" t="s">
        <v>84</v>
      </c>
      <c r="C129" s="16">
        <f t="shared" si="5"/>
        <v>0</v>
      </c>
      <c r="D129" s="379"/>
      <c r="E129" s="379"/>
      <c r="F129" s="16"/>
      <c r="G129" s="5"/>
      <c r="H129" s="5"/>
    </row>
    <row r="130" spans="1:15" s="6" customFormat="1" ht="17.5" hidden="1" x14ac:dyDescent="0.3">
      <c r="A130" s="377">
        <v>41030000</v>
      </c>
      <c r="B130" s="377" t="s">
        <v>72</v>
      </c>
      <c r="C130" s="16">
        <f t="shared" si="5"/>
        <v>0</v>
      </c>
      <c r="D130" s="379"/>
      <c r="E130" s="379"/>
      <c r="F130" s="16"/>
      <c r="G130" s="5"/>
      <c r="H130" s="5"/>
    </row>
    <row r="131" spans="1:15" s="6" customFormat="1" ht="17.5" hidden="1" x14ac:dyDescent="0.3">
      <c r="A131" s="377">
        <v>41030000</v>
      </c>
      <c r="B131" s="377" t="s">
        <v>73</v>
      </c>
      <c r="C131" s="16">
        <f t="shared" si="5"/>
        <v>0</v>
      </c>
      <c r="D131" s="379"/>
      <c r="E131" s="379"/>
      <c r="F131" s="16"/>
      <c r="G131" s="5"/>
      <c r="H131" s="5"/>
    </row>
    <row r="132" spans="1:15" s="6" customFormat="1" ht="17.5" hidden="1" x14ac:dyDescent="0.35">
      <c r="A132" s="377" t="s">
        <v>74</v>
      </c>
      <c r="B132" s="377" t="s">
        <v>75</v>
      </c>
      <c r="C132" s="16"/>
      <c r="D132" s="379"/>
      <c r="E132" s="21">
        <f>E133</f>
        <v>0</v>
      </c>
      <c r="F132" s="16"/>
      <c r="G132" s="5"/>
      <c r="H132" s="5"/>
    </row>
    <row r="133" spans="1:15" s="6" customFormat="1" ht="21" hidden="1" customHeight="1" x14ac:dyDescent="0.3">
      <c r="A133" s="377">
        <v>42020000</v>
      </c>
      <c r="B133" s="377" t="s">
        <v>76</v>
      </c>
      <c r="C133" s="16"/>
      <c r="D133" s="379"/>
      <c r="E133" s="379"/>
      <c r="F133" s="16"/>
      <c r="G133" s="5"/>
      <c r="H133" s="5"/>
    </row>
    <row r="134" spans="1:15" s="6" customFormat="1" ht="21" hidden="1" customHeight="1" x14ac:dyDescent="0.3">
      <c r="A134" s="377"/>
      <c r="B134" s="377"/>
      <c r="C134" s="16"/>
      <c r="D134" s="379"/>
      <c r="E134" s="379"/>
      <c r="F134" s="16"/>
      <c r="G134" s="5"/>
      <c r="H134" s="5"/>
    </row>
    <row r="135" spans="1:15" s="6" customFormat="1" ht="21" customHeight="1" x14ac:dyDescent="0.35">
      <c r="A135" s="389"/>
      <c r="B135" s="395" t="s">
        <v>77</v>
      </c>
      <c r="C135" s="98">
        <f>C88+C89</f>
        <v>2988131.5</v>
      </c>
      <c r="D135" s="98">
        <f>D88+D89</f>
        <v>2988131.5</v>
      </c>
      <c r="E135" s="98">
        <f>E88+E89</f>
        <v>0</v>
      </c>
      <c r="F135" s="98">
        <f>F88+F89</f>
        <v>0</v>
      </c>
      <c r="G135" s="5"/>
      <c r="H135"/>
    </row>
    <row r="136" spans="1:15" s="6" customFormat="1" ht="11.25" customHeight="1" x14ac:dyDescent="0.3">
      <c r="A136"/>
      <c r="B136"/>
      <c r="C136"/>
      <c r="D136"/>
      <c r="E136"/>
      <c r="F136"/>
      <c r="G136" s="5"/>
      <c r="H136" s="5"/>
    </row>
    <row r="137" spans="1:15" s="6" customFormat="1" ht="21" customHeight="1" x14ac:dyDescent="0.3">
      <c r="A137"/>
      <c r="B137"/>
      <c r="C137"/>
      <c r="D137"/>
      <c r="E137"/>
      <c r="F137"/>
      <c r="G137" s="5"/>
      <c r="H137">
        <f>H77+H78+H90+H94+H96+H98+H103+H106+H125+H129+H102+H97+H127+H100+H121+H88+H82+H87+H118+H120+H126+H112+H122+H99+H80+H91+H128</f>
        <v>0</v>
      </c>
      <c r="I137">
        <f>I77+I78+I90+I94+I96+I98+I103+I106+I125+I129+I128+I97+I104</f>
        <v>0</v>
      </c>
      <c r="J137">
        <f>J77+J78+J90+J94+J96+J98+J103+J106+J125+J129+J128+J97</f>
        <v>0</v>
      </c>
    </row>
    <row r="138" spans="1:15" s="6" customFormat="1" ht="17.5" hidden="1" x14ac:dyDescent="0.35">
      <c r="A138" t="s">
        <v>123</v>
      </c>
      <c r="B138"/>
      <c r="C138"/>
      <c r="D138"/>
      <c r="E138" s="455" t="s">
        <v>124</v>
      </c>
      <c r="F138" s="455"/>
      <c r="G138" s="5"/>
      <c r="H138" s="5"/>
    </row>
    <row r="139" spans="1:15" s="6" customFormat="1" ht="21" customHeight="1" x14ac:dyDescent="0.35">
      <c r="A139" t="s">
        <v>155</v>
      </c>
      <c r="B139"/>
      <c r="C139"/>
      <c r="D139"/>
      <c r="E139" s="455" t="s">
        <v>121</v>
      </c>
      <c r="F139" s="455"/>
      <c r="G139" s="5"/>
      <c r="H139" s="5"/>
    </row>
    <row r="140" spans="1:15" s="6" customFormat="1" ht="21" customHeight="1" x14ac:dyDescent="0.3">
      <c r="A140"/>
      <c r="B140"/>
      <c r="C140"/>
      <c r="D140"/>
      <c r="E140"/>
      <c r="F140"/>
      <c r="G140" s="5"/>
      <c r="H140" s="5"/>
    </row>
    <row r="141" spans="1:15" s="6" customFormat="1" ht="21" customHeight="1" x14ac:dyDescent="0.3">
      <c r="A141"/>
      <c r="B141"/>
      <c r="C141"/>
      <c r="D141"/>
      <c r="E141"/>
      <c r="F141"/>
      <c r="G141" s="5"/>
      <c r="H141" s="5"/>
    </row>
    <row r="142" spans="1:15" ht="16.5" customHeight="1" x14ac:dyDescent="0.35">
      <c r="A142"/>
      <c r="B142" t="s">
        <v>140</v>
      </c>
      <c r="C142"/>
      <c r="D142"/>
      <c r="E142"/>
      <c r="F142"/>
      <c r="G142" s="2"/>
      <c r="H142" s="2"/>
    </row>
    <row r="143" spans="1:15" customFormat="1" ht="58.5" hidden="1" customHeight="1" x14ac:dyDescent="0.35">
      <c r="A143" s="2"/>
      <c r="B143" t="s">
        <v>141</v>
      </c>
      <c r="O143" t="s">
        <v>80</v>
      </c>
    </row>
    <row r="144" spans="1:15" hidden="1" x14ac:dyDescent="0.35">
      <c r="A144" t="s">
        <v>148</v>
      </c>
      <c r="B144"/>
      <c r="C144"/>
      <c r="D144"/>
      <c r="E144"/>
      <c r="F144"/>
      <c r="G144" s="2"/>
      <c r="H144" s="2"/>
    </row>
    <row r="145" spans="1:8" x14ac:dyDescent="0.35">
      <c r="A145" s="2"/>
      <c r="B145" t="s">
        <v>141</v>
      </c>
      <c r="C145">
        <f>C134-C142</f>
        <v>0</v>
      </c>
      <c r="D145">
        <f>D134-D142</f>
        <v>0</v>
      </c>
      <c r="E145">
        <f>E134-E142</f>
        <v>0</v>
      </c>
      <c r="F145">
        <f>F134-F142</f>
        <v>0</v>
      </c>
      <c r="G145" s="2"/>
      <c r="H145" s="2"/>
    </row>
    <row r="146" spans="1:8" x14ac:dyDescent="0.35">
      <c r="A146" s="2"/>
      <c r="B146" s="2"/>
      <c r="C146"/>
      <c r="D146">
        <f>H135-H137</f>
        <v>0</v>
      </c>
      <c r="E146">
        <f>I135-I137</f>
        <v>0</v>
      </c>
      <c r="F146">
        <f>J135-J137</f>
        <v>0</v>
      </c>
      <c r="G146" s="2"/>
      <c r="H146" s="2"/>
    </row>
    <row r="147" spans="1:8" x14ac:dyDescent="0.35">
      <c r="A147" s="2"/>
      <c r="B147" s="2"/>
      <c r="C147"/>
      <c r="D147"/>
      <c r="E147"/>
      <c r="F147"/>
    </row>
    <row r="149" spans="1:8" x14ac:dyDescent="0.35">
      <c r="D149"/>
    </row>
  </sheetData>
  <mergeCells count="20">
    <mergeCell ref="A4:F4"/>
    <mergeCell ref="A5:F5"/>
    <mergeCell ref="C1:F1"/>
    <mergeCell ref="K1:M1"/>
    <mergeCell ref="C2:F2"/>
    <mergeCell ref="K2:M2"/>
    <mergeCell ref="C3:F3"/>
    <mergeCell ref="K3:M3"/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71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39997558519241921"/>
    <pageSetUpPr fitToPage="1"/>
  </sheetPr>
  <dimension ref="A1:P149"/>
  <sheetViews>
    <sheetView showGridLines="0" view="pageBreakPreview" zoomScale="65" zoomScaleNormal="65" zoomScaleSheetLayoutView="65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51.75" customHeight="1" x14ac:dyDescent="0.4">
      <c r="A2" s="4"/>
      <c r="B2" s="4"/>
      <c r="C2" s="456" t="s">
        <v>175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179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7.25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hidden="1" customHeight="1" x14ac:dyDescent="0.3">
      <c r="A14" s="13">
        <v>10000000</v>
      </c>
      <c r="B14" s="14" t="s">
        <v>3</v>
      </c>
      <c r="C14" s="15">
        <f>C15+C31+C41</f>
        <v>0</v>
      </c>
      <c r="D14" s="16">
        <f>D15+D31+D41</f>
        <v>0</v>
      </c>
      <c r="E14" s="16">
        <f>E15+E31+E41</f>
        <v>0</v>
      </c>
      <c r="F14" s="16">
        <f>F15+F31+F41</f>
        <v>0</v>
      </c>
      <c r="G14" s="17"/>
      <c r="H14" s="18"/>
    </row>
    <row r="15" spans="1:13" s="19" customFormat="1" ht="31.5" hidden="1" customHeight="1" x14ac:dyDescent="0.3">
      <c r="A15" s="13" t="s">
        <v>106</v>
      </c>
      <c r="B15" s="20" t="s">
        <v>107</v>
      </c>
      <c r="C15" s="21">
        <f>C16+C23</f>
        <v>0</v>
      </c>
      <c r="D15" s="21">
        <f>D16+D23</f>
        <v>0</v>
      </c>
      <c r="E15" s="21"/>
      <c r="F15" s="22"/>
      <c r="G15" s="17"/>
      <c r="H15" s="17"/>
    </row>
    <row r="16" spans="1:13" ht="18" hidden="1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0.7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161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46.5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162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0</v>
      </c>
      <c r="D88" s="16">
        <f>D14+D46+D85</f>
        <v>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1141257</v>
      </c>
      <c r="D89" s="98">
        <f>D90</f>
        <v>1141257</v>
      </c>
      <c r="E89" s="98">
        <f>E90+E132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1141257</v>
      </c>
      <c r="D90" s="98">
        <f>D96+D91+D126</f>
        <v>1141257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customHeight="1" x14ac:dyDescent="0.3">
      <c r="A91" s="311">
        <v>41020000</v>
      </c>
      <c r="B91" s="295" t="s">
        <v>93</v>
      </c>
      <c r="C91" s="96">
        <f t="shared" si="3"/>
        <v>823933</v>
      </c>
      <c r="D91" s="123">
        <f>D92+D94+D95+D93</f>
        <v>823933</v>
      </c>
      <c r="E91" s="123"/>
      <c r="F91" s="123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89.25" customHeight="1" x14ac:dyDescent="0.3">
      <c r="A93" s="117">
        <v>41021300</v>
      </c>
      <c r="B93" s="110" t="s">
        <v>199</v>
      </c>
      <c r="C93" s="92">
        <f t="shared" si="3"/>
        <v>823933</v>
      </c>
      <c r="D93" s="112">
        <f>823933</f>
        <v>823933</v>
      </c>
      <c r="E93" s="112"/>
      <c r="F93" s="92"/>
      <c r="G93" s="5"/>
      <c r="H93" s="5"/>
    </row>
    <row r="94" spans="1:8" s="6" customFormat="1" ht="46.5" hidden="1" x14ac:dyDescent="0.3">
      <c r="A94" s="39">
        <v>41020200</v>
      </c>
      <c r="B94" s="40" t="s">
        <v>78</v>
      </c>
      <c r="C94" s="16">
        <f t="shared" si="3"/>
        <v>0</v>
      </c>
      <c r="D94" s="41"/>
      <c r="E94" s="41"/>
      <c r="F94" s="16"/>
      <c r="G94" s="5"/>
      <c r="H94" s="5"/>
    </row>
    <row r="95" spans="1:8" s="6" customFormat="1" ht="31" hidden="1" x14ac:dyDescent="0.3">
      <c r="A95" s="39">
        <v>41020600</v>
      </c>
      <c r="B95" s="40" t="s">
        <v>53</v>
      </c>
      <c r="C95" s="16">
        <f t="shared" si="3"/>
        <v>0</v>
      </c>
      <c r="D95" s="41"/>
      <c r="E95" s="41"/>
      <c r="F95" s="16"/>
      <c r="G95" s="5"/>
      <c r="H95" s="5"/>
    </row>
    <row r="96" spans="1:8" s="6" customFormat="1" ht="17.5" hidden="1" x14ac:dyDescent="0.3">
      <c r="A96" s="51">
        <v>41030000</v>
      </c>
      <c r="B96" s="53" t="s">
        <v>94</v>
      </c>
      <c r="C96" s="16">
        <f t="shared" si="3"/>
        <v>0</v>
      </c>
      <c r="D96" s="21">
        <f>D97+D98+D100+D101+D103+D104+D105+D106+D107+D109+D113+D110+D129+D102+D112+D111</f>
        <v>0</v>
      </c>
      <c r="E96" s="21">
        <f>E108+E113</f>
        <v>0</v>
      </c>
      <c r="F96" s="21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39">
        <v>41030600</v>
      </c>
      <c r="B97" s="40" t="s">
        <v>164</v>
      </c>
      <c r="C97" s="16">
        <f t="shared" si="3"/>
        <v>0</v>
      </c>
      <c r="D97" s="16"/>
      <c r="E97" s="16"/>
      <c r="F97" s="16"/>
      <c r="G97" s="5"/>
    </row>
    <row r="98" spans="1:9" s="6" customFormat="1" ht="144.75" hidden="1" customHeight="1" x14ac:dyDescent="0.3">
      <c r="A98" s="39">
        <v>41030800</v>
      </c>
      <c r="B98" s="24" t="s">
        <v>165</v>
      </c>
      <c r="C98" s="16">
        <f t="shared" si="3"/>
        <v>0</v>
      </c>
      <c r="D98" s="16"/>
      <c r="E98" s="16"/>
      <c r="F98" s="16"/>
      <c r="G98" s="5"/>
      <c r="H98" s="5"/>
    </row>
    <row r="99" spans="1:9" s="6" customFormat="1" ht="72" hidden="1" customHeight="1" x14ac:dyDescent="0.3">
      <c r="A99" s="39">
        <v>41030900</v>
      </c>
      <c r="B99" s="40" t="s">
        <v>166</v>
      </c>
      <c r="C99" s="16">
        <f t="shared" si="3"/>
        <v>0</v>
      </c>
      <c r="D99" s="16"/>
      <c r="E99" s="16"/>
      <c r="F99" s="16"/>
      <c r="G99" s="5"/>
      <c r="H99" s="5"/>
    </row>
    <row r="100" spans="1:9" s="6" customFormat="1" ht="46.5" hidden="1" x14ac:dyDescent="0.3">
      <c r="A100" s="39">
        <v>41031000</v>
      </c>
      <c r="B100" s="40" t="s">
        <v>59</v>
      </c>
      <c r="C100" s="16">
        <f t="shared" si="3"/>
        <v>0</v>
      </c>
      <c r="D100" s="16"/>
      <c r="E100" s="16"/>
      <c r="F100" s="16"/>
      <c r="G100" s="5"/>
      <c r="H100" s="5"/>
    </row>
    <row r="101" spans="1:9" s="6" customFormat="1" ht="54.75" hidden="1" customHeight="1" x14ac:dyDescent="0.3">
      <c r="A101" s="39">
        <v>41032600</v>
      </c>
      <c r="B101" s="40" t="s">
        <v>62</v>
      </c>
      <c r="C101" s="16">
        <f t="shared" si="3"/>
        <v>0</v>
      </c>
      <c r="D101" s="16"/>
      <c r="E101" s="16"/>
      <c r="F101" s="16"/>
      <c r="G101" s="5"/>
      <c r="H101" s="5"/>
    </row>
    <row r="102" spans="1:9" s="6" customFormat="1" ht="54.75" hidden="1" customHeight="1" x14ac:dyDescent="0.3">
      <c r="A102" s="39">
        <v>41033000</v>
      </c>
      <c r="B102" s="40" t="s">
        <v>104</v>
      </c>
      <c r="C102" s="16">
        <f t="shared" si="3"/>
        <v>0</v>
      </c>
      <c r="D102" s="41"/>
      <c r="E102" s="16"/>
      <c r="F102" s="16"/>
      <c r="G102" s="5"/>
      <c r="H102" s="5"/>
    </row>
    <row r="103" spans="1:9" s="6" customFormat="1" ht="54.75" hidden="1" customHeight="1" x14ac:dyDescent="0.3">
      <c r="A103" s="39">
        <v>41031200</v>
      </c>
      <c r="B103" s="40" t="s">
        <v>159</v>
      </c>
      <c r="C103" s="16">
        <f t="shared" si="3"/>
        <v>0</v>
      </c>
      <c r="D103" s="41"/>
      <c r="E103" s="16"/>
      <c r="F103" s="16"/>
      <c r="G103" s="5"/>
      <c r="H103" s="5"/>
    </row>
    <row r="104" spans="1:9" s="6" customFormat="1" ht="54.75" hidden="1" customHeight="1" x14ac:dyDescent="0.3">
      <c r="A104" s="39">
        <v>41033700</v>
      </c>
      <c r="B104" s="40" t="s">
        <v>63</v>
      </c>
      <c r="C104" s="16">
        <f t="shared" si="3"/>
        <v>0</v>
      </c>
      <c r="D104" s="16"/>
      <c r="E104" s="16"/>
      <c r="F104" s="16"/>
      <c r="G104" s="5"/>
      <c r="H104" s="5"/>
    </row>
    <row r="105" spans="1:9" s="6" customFormat="1" ht="18" hidden="1" x14ac:dyDescent="0.3">
      <c r="A105" s="39">
        <v>41033900</v>
      </c>
      <c r="B105" s="24" t="s">
        <v>54</v>
      </c>
      <c r="C105" s="16">
        <f t="shared" si="3"/>
        <v>0</v>
      </c>
      <c r="D105" s="41"/>
      <c r="E105" s="41"/>
      <c r="F105" s="21"/>
      <c r="G105" s="5"/>
      <c r="H105" s="5"/>
    </row>
    <row r="106" spans="1:9" s="6" customFormat="1" ht="18" hidden="1" x14ac:dyDescent="0.3">
      <c r="A106" s="39">
        <v>41034200</v>
      </c>
      <c r="B106" s="24" t="s">
        <v>55</v>
      </c>
      <c r="C106" s="16">
        <f t="shared" si="3"/>
        <v>0</v>
      </c>
      <c r="D106" s="41"/>
      <c r="E106" s="41"/>
      <c r="F106" s="21"/>
      <c r="G106" s="5"/>
      <c r="H106" s="5"/>
    </row>
    <row r="107" spans="1:9" s="6" customFormat="1" ht="97.5" hidden="1" customHeight="1" x14ac:dyDescent="0.3">
      <c r="A107" s="39">
        <v>41034400</v>
      </c>
      <c r="B107" s="24" t="s">
        <v>167</v>
      </c>
      <c r="C107" s="16">
        <f t="shared" si="3"/>
        <v>0</v>
      </c>
      <c r="D107" s="41"/>
      <c r="E107" s="41"/>
      <c r="F107" s="21"/>
      <c r="G107" s="5"/>
      <c r="H107" s="5"/>
      <c r="I107" s="54"/>
    </row>
    <row r="108" spans="1:9" s="6" customFormat="1" ht="62" hidden="1" x14ac:dyDescent="0.3">
      <c r="A108" s="39">
        <v>41034900</v>
      </c>
      <c r="B108" s="24" t="s">
        <v>57</v>
      </c>
      <c r="C108" s="16">
        <f t="shared" si="3"/>
        <v>0</v>
      </c>
      <c r="D108" s="41"/>
      <c r="E108" s="41"/>
      <c r="F108" s="31"/>
      <c r="G108" s="5"/>
      <c r="H108" s="5"/>
    </row>
    <row r="109" spans="1:9" s="6" customFormat="1" ht="109.5" hidden="1" customHeight="1" x14ac:dyDescent="0.3">
      <c r="A109" s="39">
        <v>41035800</v>
      </c>
      <c r="B109" s="40" t="s">
        <v>168</v>
      </c>
      <c r="C109" s="16">
        <f t="shared" si="3"/>
        <v>0</v>
      </c>
      <c r="D109" s="41"/>
      <c r="E109" s="41"/>
      <c r="F109" s="16"/>
      <c r="G109" s="5"/>
      <c r="H109" s="5"/>
    </row>
    <row r="110" spans="1:9" s="6" customFormat="1" ht="60.75" hidden="1" customHeight="1" x14ac:dyDescent="0.3">
      <c r="A110" s="39">
        <v>41035400</v>
      </c>
      <c r="B110" s="40" t="s">
        <v>71</v>
      </c>
      <c r="C110" s="16">
        <f t="shared" si="3"/>
        <v>0</v>
      </c>
      <c r="D110" s="41"/>
      <c r="E110" s="41"/>
      <c r="F110" s="16"/>
      <c r="G110" s="5"/>
      <c r="H110" s="5"/>
    </row>
    <row r="111" spans="1:9" s="6" customFormat="1" ht="60.75" hidden="1" customHeight="1" x14ac:dyDescent="0.3">
      <c r="A111" s="39">
        <v>41035600</v>
      </c>
      <c r="B111" s="40" t="s">
        <v>137</v>
      </c>
      <c r="C111" s="16">
        <f t="shared" si="3"/>
        <v>0</v>
      </c>
      <c r="D111" s="41"/>
      <c r="E111" s="41"/>
      <c r="F111" s="16"/>
      <c r="G111" s="5"/>
      <c r="H111" s="5"/>
    </row>
    <row r="112" spans="1:9" s="6" customFormat="1" ht="60.75" hidden="1" customHeight="1" x14ac:dyDescent="0.3">
      <c r="A112" s="39">
        <v>41037000</v>
      </c>
      <c r="B112" s="40" t="s">
        <v>129</v>
      </c>
      <c r="C112" s="16">
        <f t="shared" si="3"/>
        <v>0</v>
      </c>
      <c r="D112" s="41"/>
      <c r="E112" s="41"/>
      <c r="F112" s="16"/>
      <c r="G112" s="5"/>
      <c r="H112" s="5"/>
    </row>
    <row r="113" spans="1:11" s="6" customFormat="1" ht="66" hidden="1" customHeight="1" x14ac:dyDescent="0.3">
      <c r="A113" s="39">
        <v>41037300</v>
      </c>
      <c r="B113" s="40" t="s">
        <v>79</v>
      </c>
      <c r="C113" s="16">
        <f t="shared" si="3"/>
        <v>0</v>
      </c>
      <c r="D113" s="41"/>
      <c r="E113" s="41"/>
      <c r="F113" s="16"/>
      <c r="G113" s="5"/>
      <c r="H113" s="5"/>
    </row>
    <row r="114" spans="1:11" s="6" customFormat="1" ht="18" hidden="1" x14ac:dyDescent="0.3">
      <c r="A114" s="39">
        <v>41033500</v>
      </c>
      <c r="B114" s="24" t="s">
        <v>56</v>
      </c>
      <c r="C114" s="16">
        <f t="shared" si="3"/>
        <v>0</v>
      </c>
      <c r="D114" s="31"/>
      <c r="E114" s="21"/>
      <c r="F114" s="21"/>
      <c r="G114" s="5"/>
      <c r="H114" s="5"/>
    </row>
    <row r="115" spans="1:11" hidden="1" x14ac:dyDescent="0.35">
      <c r="C115" s="55"/>
      <c r="D115" s="55"/>
      <c r="E115" s="55"/>
      <c r="F115" s="55"/>
      <c r="I115" s="6"/>
      <c r="J115" s="6"/>
      <c r="K115" s="6"/>
    </row>
    <row r="116" spans="1:11" s="6" customFormat="1" ht="46.5" hidden="1" x14ac:dyDescent="0.3">
      <c r="A116" s="39">
        <v>41030000</v>
      </c>
      <c r="B116" s="40" t="s">
        <v>60</v>
      </c>
      <c r="C116" s="16">
        <f t="shared" ref="C116:C122" si="4">D116+E116</f>
        <v>0</v>
      </c>
      <c r="D116" s="41"/>
      <c r="E116" s="41"/>
      <c r="F116" s="16"/>
      <c r="G116" s="5"/>
      <c r="H116" s="5"/>
    </row>
    <row r="117" spans="1:11" s="6" customFormat="1" ht="62" hidden="1" x14ac:dyDescent="0.3">
      <c r="A117" s="39">
        <v>41030000</v>
      </c>
      <c r="B117" s="40" t="s">
        <v>169</v>
      </c>
      <c r="C117" s="16">
        <f t="shared" si="4"/>
        <v>0</v>
      </c>
      <c r="D117" s="41"/>
      <c r="E117" s="41"/>
      <c r="F117" s="16"/>
      <c r="G117" s="5"/>
      <c r="H117" s="5"/>
    </row>
    <row r="118" spans="1:11" s="6" customFormat="1" ht="46.5" hidden="1" x14ac:dyDescent="0.3">
      <c r="A118" s="39">
        <v>41033700</v>
      </c>
      <c r="B118" s="40" t="s">
        <v>63</v>
      </c>
      <c r="C118" s="16">
        <f t="shared" si="4"/>
        <v>0</v>
      </c>
      <c r="D118" s="41"/>
      <c r="E118" s="41"/>
      <c r="F118" s="16"/>
      <c r="G118" s="5"/>
      <c r="H118" s="5"/>
    </row>
    <row r="119" spans="1:11" s="6" customFormat="1" ht="62" hidden="1" x14ac:dyDescent="0.3">
      <c r="A119" s="39">
        <v>41034300</v>
      </c>
      <c r="B119" s="40" t="s">
        <v>170</v>
      </c>
      <c r="C119" s="16">
        <f t="shared" si="4"/>
        <v>0</v>
      </c>
      <c r="D119" s="41"/>
      <c r="E119" s="41"/>
      <c r="F119" s="16"/>
      <c r="G119" s="5"/>
      <c r="H119" s="5"/>
    </row>
    <row r="120" spans="1:11" s="6" customFormat="1" ht="31" hidden="1" x14ac:dyDescent="0.3">
      <c r="A120" s="39">
        <v>41034400</v>
      </c>
      <c r="B120" s="40" t="s">
        <v>65</v>
      </c>
      <c r="C120" s="16">
        <f t="shared" si="4"/>
        <v>0</v>
      </c>
      <c r="D120" s="41"/>
      <c r="E120" s="41"/>
      <c r="F120" s="16"/>
      <c r="G120" s="5"/>
      <c r="H120" s="5"/>
    </row>
    <row r="121" spans="1:11" s="6" customFormat="1" ht="31" hidden="1" x14ac:dyDescent="0.3">
      <c r="A121" s="39">
        <v>41034800</v>
      </c>
      <c r="B121" s="40" t="s">
        <v>66</v>
      </c>
      <c r="C121" s="16">
        <f t="shared" si="4"/>
        <v>0</v>
      </c>
      <c r="D121" s="41"/>
      <c r="E121" s="41"/>
      <c r="F121" s="16"/>
      <c r="G121" s="5"/>
      <c r="H121" s="5"/>
    </row>
    <row r="122" spans="1:11" s="6" customFormat="1" ht="31" hidden="1" x14ac:dyDescent="0.3">
      <c r="A122" s="39" t="s">
        <v>67</v>
      </c>
      <c r="B122" s="40" t="s">
        <v>68</v>
      </c>
      <c r="C122" s="16">
        <f t="shared" si="4"/>
        <v>0</v>
      </c>
      <c r="D122" s="41"/>
      <c r="E122" s="41"/>
      <c r="F122" s="16"/>
      <c r="G122" s="5"/>
      <c r="H122" s="5"/>
    </row>
    <row r="123" spans="1:11" hidden="1" x14ac:dyDescent="0.35">
      <c r="C123" s="55"/>
      <c r="D123" s="55"/>
      <c r="E123" s="55"/>
      <c r="F123" s="55"/>
      <c r="I123" s="6"/>
      <c r="J123" s="6"/>
      <c r="K123" s="6"/>
    </row>
    <row r="124" spans="1:11" s="6" customFormat="1" ht="46.5" hidden="1" x14ac:dyDescent="0.3">
      <c r="A124" s="39">
        <v>41036300</v>
      </c>
      <c r="B124" s="40" t="s">
        <v>69</v>
      </c>
      <c r="C124" s="16">
        <f t="shared" ref="C124:C131" si="5">D124+E124</f>
        <v>0</v>
      </c>
      <c r="D124" s="41"/>
      <c r="E124" s="41"/>
      <c r="F124" s="16"/>
      <c r="G124" s="5"/>
      <c r="H124" s="5"/>
    </row>
    <row r="125" spans="1:11" s="6" customFormat="1" ht="31" hidden="1" x14ac:dyDescent="0.3">
      <c r="A125" s="39">
        <v>41030000</v>
      </c>
      <c r="B125" s="40" t="s">
        <v>70</v>
      </c>
      <c r="C125" s="16">
        <f t="shared" si="5"/>
        <v>0</v>
      </c>
      <c r="D125" s="41"/>
      <c r="E125" s="41"/>
      <c r="F125" s="16"/>
      <c r="G125" s="5"/>
      <c r="H125" s="5"/>
    </row>
    <row r="126" spans="1:11" s="6" customFormat="1" ht="32.25" customHeight="1" x14ac:dyDescent="0.3">
      <c r="A126" s="113">
        <v>41050000</v>
      </c>
      <c r="B126" s="114" t="s">
        <v>96</v>
      </c>
      <c r="C126" s="96">
        <f t="shared" si="5"/>
        <v>317324</v>
      </c>
      <c r="D126" s="97">
        <f>D128</f>
        <v>317324</v>
      </c>
      <c r="E126" s="97">
        <f>E128+E127</f>
        <v>0</v>
      </c>
      <c r="F126" s="97">
        <f>F128+F127</f>
        <v>0</v>
      </c>
      <c r="G126" s="5"/>
      <c r="H126" s="5"/>
    </row>
    <row r="127" spans="1:11" s="6" customFormat="1" ht="32.25" hidden="1" customHeight="1" x14ac:dyDescent="0.3">
      <c r="A127" s="39">
        <v>41051000</v>
      </c>
      <c r="B127" s="40" t="s">
        <v>120</v>
      </c>
      <c r="C127" s="16">
        <f t="shared" si="5"/>
        <v>0</v>
      </c>
      <c r="D127" s="41"/>
      <c r="E127" s="41"/>
      <c r="F127" s="16"/>
      <c r="G127" s="5"/>
      <c r="H127" s="5"/>
    </row>
    <row r="128" spans="1:11" s="6" customFormat="1" ht="26.25" customHeight="1" x14ac:dyDescent="0.3">
      <c r="A128" s="117">
        <v>41053900</v>
      </c>
      <c r="B128" s="110" t="s">
        <v>97</v>
      </c>
      <c r="C128" s="92">
        <f t="shared" si="5"/>
        <v>317324</v>
      </c>
      <c r="D128" s="112">
        <f>17324+300000</f>
        <v>317324</v>
      </c>
      <c r="E128" s="112"/>
      <c r="F128" s="112"/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31" hidden="1" x14ac:dyDescent="0.3">
      <c r="A130" s="39">
        <v>41030000</v>
      </c>
      <c r="B130" s="40" t="s">
        <v>72</v>
      </c>
      <c r="C130" s="16">
        <f t="shared" si="5"/>
        <v>0</v>
      </c>
      <c r="D130" s="41"/>
      <c r="E130" s="41"/>
      <c r="F130" s="16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hidden="1" x14ac:dyDescent="0.3">
      <c r="A132" s="51" t="s">
        <v>74</v>
      </c>
      <c r="B132" s="53" t="s">
        <v>75</v>
      </c>
      <c r="C132" s="16"/>
      <c r="D132" s="41"/>
      <c r="E132" s="21">
        <f>E133</f>
        <v>0</v>
      </c>
      <c r="F132" s="16"/>
      <c r="G132" s="5"/>
      <c r="H132" s="5"/>
    </row>
    <row r="133" spans="1:16" s="6" customFormat="1" ht="21" hidden="1" customHeight="1" x14ac:dyDescent="0.3">
      <c r="A133" s="39">
        <v>42020000</v>
      </c>
      <c r="B133" s="40" t="s">
        <v>76</v>
      </c>
      <c r="C133" s="16"/>
      <c r="D133" s="41"/>
      <c r="E133" s="41"/>
      <c r="F133" s="16"/>
      <c r="G133" s="5"/>
      <c r="H133" s="5"/>
    </row>
    <row r="134" spans="1:16" s="6" customFormat="1" ht="21" hidden="1" customHeight="1" x14ac:dyDescent="0.3">
      <c r="A134" s="39"/>
      <c r="B134" s="40"/>
      <c r="C134" s="16"/>
      <c r="D134" s="41"/>
      <c r="E134" s="41"/>
      <c r="F134" s="16"/>
      <c r="G134" s="5"/>
      <c r="H134" s="5"/>
    </row>
    <row r="135" spans="1:16" s="6" customFormat="1" ht="21" customHeight="1" x14ac:dyDescent="0.3">
      <c r="A135" s="120"/>
      <c r="B135" s="121" t="s">
        <v>77</v>
      </c>
      <c r="C135" s="98">
        <f>C88+C89</f>
        <v>1141257</v>
      </c>
      <c r="D135" s="98">
        <f>D88+D89</f>
        <v>1141257</v>
      </c>
      <c r="E135" s="98">
        <f>E88+E89</f>
        <v>0</v>
      </c>
      <c r="F135" s="98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155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  <mergeCell ref="A4:F4"/>
    <mergeCell ref="A5:F5"/>
    <mergeCell ref="C1:F1"/>
    <mergeCell ref="K1:M1"/>
    <mergeCell ref="C2:F2"/>
    <mergeCell ref="K2:M2"/>
    <mergeCell ref="C3:F3"/>
    <mergeCell ref="K3:M3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71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39997558519241921"/>
    <pageSetUpPr fitToPage="1"/>
  </sheetPr>
  <dimension ref="A1:P149"/>
  <sheetViews>
    <sheetView showGridLines="0" view="pageBreakPreview" zoomScale="65" zoomScaleNormal="65" zoomScaleSheetLayoutView="65" workbookViewId="0">
      <pane xSplit="2" ySplit="12" topLeftCell="D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51.75" customHeight="1" x14ac:dyDescent="0.4">
      <c r="A2" s="4"/>
      <c r="B2" s="4"/>
      <c r="C2" s="456" t="s">
        <v>175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179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7.25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customHeight="1" x14ac:dyDescent="0.3">
      <c r="A14" s="356">
        <v>10000000</v>
      </c>
      <c r="B14" s="357" t="s">
        <v>3</v>
      </c>
      <c r="C14" s="358">
        <f>C15+C31+C41</f>
        <v>54400000</v>
      </c>
      <c r="D14" s="126">
        <f>D15+D31+D41</f>
        <v>54400000</v>
      </c>
      <c r="E14" s="126">
        <f>E15+E31+E41</f>
        <v>0</v>
      </c>
      <c r="F14" s="126">
        <f>F15+F31+F41</f>
        <v>0</v>
      </c>
      <c r="G14" s="17"/>
      <c r="H14" s="18"/>
    </row>
    <row r="15" spans="1:13" s="19" customFormat="1" ht="31.5" customHeight="1" x14ac:dyDescent="0.3">
      <c r="A15" s="356" t="s">
        <v>106</v>
      </c>
      <c r="B15" s="359" t="s">
        <v>107</v>
      </c>
      <c r="C15" s="360">
        <f>C16+C23</f>
        <v>54400000</v>
      </c>
      <c r="D15" s="360">
        <f>D16+D23</f>
        <v>54400000</v>
      </c>
      <c r="E15" s="360"/>
      <c r="F15" s="361"/>
      <c r="G15" s="17"/>
      <c r="H15" s="17"/>
    </row>
    <row r="16" spans="1:13" ht="18" x14ac:dyDescent="0.35">
      <c r="A16" s="303">
        <v>11010000</v>
      </c>
      <c r="B16" s="184" t="s">
        <v>43</v>
      </c>
      <c r="C16" s="304">
        <f>C17+C18+C19+C20+C21+C22</f>
        <v>26464180</v>
      </c>
      <c r="D16" s="132">
        <f>D17+D18+D19+D21+D20+D22</f>
        <v>26464180</v>
      </c>
      <c r="E16" s="132"/>
      <c r="F16" s="13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customHeight="1" x14ac:dyDescent="0.35">
      <c r="A19" s="305">
        <v>11010400</v>
      </c>
      <c r="B19" s="306" t="s">
        <v>31</v>
      </c>
      <c r="C19" s="307">
        <f t="shared" si="0"/>
        <v>18264180</v>
      </c>
      <c r="D19" s="308">
        <f>5000000+764180+2500000+10000000</f>
        <v>18264180</v>
      </c>
      <c r="E19" s="309"/>
      <c r="F19" s="309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customHeight="1" x14ac:dyDescent="0.35">
      <c r="A21" s="305">
        <v>11011200</v>
      </c>
      <c r="B21" s="306" t="s">
        <v>195</v>
      </c>
      <c r="C21" s="307">
        <f t="shared" si="0"/>
        <v>2900000</v>
      </c>
      <c r="D21" s="308">
        <v>2900000</v>
      </c>
      <c r="E21" s="309"/>
      <c r="F21" s="309"/>
      <c r="G21" s="2"/>
      <c r="H21" s="2"/>
    </row>
    <row r="22" spans="1:8" ht="40.5" customHeight="1" x14ac:dyDescent="0.35">
      <c r="A22" s="305">
        <v>11011300</v>
      </c>
      <c r="B22" s="306" t="s">
        <v>208</v>
      </c>
      <c r="C22" s="307">
        <f t="shared" si="0"/>
        <v>5300000</v>
      </c>
      <c r="D22" s="308">
        <v>5300000</v>
      </c>
      <c r="E22" s="309"/>
      <c r="F22" s="309"/>
      <c r="G22" s="2"/>
      <c r="H22" s="2"/>
    </row>
    <row r="23" spans="1:8" ht="19.5" customHeight="1" x14ac:dyDescent="0.35">
      <c r="A23" s="303">
        <v>11020000</v>
      </c>
      <c r="B23" s="184" t="s">
        <v>6</v>
      </c>
      <c r="C23" s="304">
        <f>C24+C25+C26+C27+C28+C29</f>
        <v>27935820</v>
      </c>
      <c r="D23" s="304">
        <f>D24+D25+D26+D27+D28+D29</f>
        <v>27935820</v>
      </c>
      <c r="E23" s="132"/>
      <c r="F23" s="13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customHeight="1" x14ac:dyDescent="0.35">
      <c r="A26" s="305">
        <v>11020500</v>
      </c>
      <c r="B26" s="306" t="s">
        <v>40</v>
      </c>
      <c r="C26" s="307">
        <f t="shared" si="1"/>
        <v>2935820</v>
      </c>
      <c r="D26" s="308">
        <v>2935820</v>
      </c>
      <c r="E26" s="309"/>
      <c r="F26" s="309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customHeight="1" x14ac:dyDescent="0.35">
      <c r="A28" s="305">
        <v>11021000</v>
      </c>
      <c r="B28" s="306" t="s">
        <v>125</v>
      </c>
      <c r="C28" s="307">
        <f t="shared" si="1"/>
        <v>25000000</v>
      </c>
      <c r="D28" s="308">
        <v>25000000</v>
      </c>
      <c r="E28" s="309"/>
      <c r="F28" s="309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0.7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customHeight="1" x14ac:dyDescent="0.3">
      <c r="A46" s="321">
        <v>20000000</v>
      </c>
      <c r="B46" s="105" t="s">
        <v>4</v>
      </c>
      <c r="C46" s="98">
        <f>C47+C55+C70+C77</f>
        <v>300000</v>
      </c>
      <c r="D46" s="98">
        <f>D47+D55+D70+D77</f>
        <v>0</v>
      </c>
      <c r="E46" s="98">
        <f>E47+E55+E70+E77</f>
        <v>300000</v>
      </c>
      <c r="F46" s="98">
        <f>F47+F55+F70+F77</f>
        <v>300000</v>
      </c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37">
        <f>F48+F51+F54+F50</f>
        <v>0</v>
      </c>
      <c r="G47" s="5"/>
      <c r="H47" s="5"/>
    </row>
    <row r="48" spans="1:8" s="6" customFormat="1" ht="66.75" hidden="1" customHeight="1" x14ac:dyDescent="0.3">
      <c r="A48" s="23" t="s">
        <v>10</v>
      </c>
      <c r="B48" s="24" t="s">
        <v>161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customHeight="1" x14ac:dyDescent="0.35">
      <c r="A70" s="300" t="s">
        <v>113</v>
      </c>
      <c r="B70" s="114" t="s">
        <v>114</v>
      </c>
      <c r="C70" s="142">
        <f>C71+C74</f>
        <v>300000</v>
      </c>
      <c r="D70" s="142">
        <f>D71</f>
        <v>0</v>
      </c>
      <c r="E70" s="142">
        <f>E71+E74</f>
        <v>300000</v>
      </c>
      <c r="F70" s="142">
        <f>F71+F74</f>
        <v>300000</v>
      </c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41">
        <f>F73</f>
        <v>0</v>
      </c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1"/>
      <c r="G72" s="2"/>
      <c r="H72" s="2"/>
    </row>
    <row r="73" spans="1:8" ht="46.5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30"/>
      <c r="G73" s="2"/>
      <c r="H73" s="2"/>
    </row>
    <row r="74" spans="1:8" ht="16.5" customHeight="1" x14ac:dyDescent="0.35">
      <c r="A74" s="370" t="s">
        <v>117</v>
      </c>
      <c r="B74" s="371" t="s">
        <v>118</v>
      </c>
      <c r="C74" s="372">
        <f>C76+C75</f>
        <v>300000</v>
      </c>
      <c r="D74" s="372"/>
      <c r="E74" s="372">
        <f>E76+E75</f>
        <v>300000</v>
      </c>
      <c r="F74" s="372">
        <f>F76+F75</f>
        <v>300000</v>
      </c>
      <c r="G74" s="2"/>
      <c r="H74" s="2"/>
    </row>
    <row r="75" spans="1:8" ht="16.5" customHeight="1" x14ac:dyDescent="0.35">
      <c r="A75" s="401">
        <v>24110600</v>
      </c>
      <c r="B75" s="297" t="s">
        <v>218</v>
      </c>
      <c r="C75" s="299">
        <f t="shared" ref="C75" si="3">D75+E75</f>
        <v>300000</v>
      </c>
      <c r="D75" s="299"/>
      <c r="E75" s="299">
        <v>300000</v>
      </c>
      <c r="F75" s="299">
        <v>300000</v>
      </c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30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162</v>
      </c>
      <c r="C84" s="29">
        <f>D84+E84</f>
        <v>0</v>
      </c>
      <c r="D84" s="30"/>
      <c r="E84" s="30"/>
      <c r="F84" s="22"/>
      <c r="G84" s="2"/>
      <c r="H84" s="2"/>
    </row>
    <row r="85" spans="1:8" ht="18" x14ac:dyDescent="0.35">
      <c r="A85" s="300">
        <v>30000000</v>
      </c>
      <c r="B85" s="301" t="s">
        <v>5</v>
      </c>
      <c r="C85" s="96">
        <f>C86</f>
        <v>200000</v>
      </c>
      <c r="D85" s="96"/>
      <c r="E85" s="96">
        <f>E87</f>
        <v>200000</v>
      </c>
      <c r="F85" s="96">
        <f>F87</f>
        <v>200000</v>
      </c>
      <c r="G85" s="2"/>
      <c r="H85" s="2"/>
    </row>
    <row r="86" spans="1:8" ht="17.5" x14ac:dyDescent="0.35">
      <c r="A86" s="300" t="s">
        <v>134</v>
      </c>
      <c r="B86" s="114" t="s">
        <v>135</v>
      </c>
      <c r="C86" s="96">
        <f>D86+E86</f>
        <v>200000</v>
      </c>
      <c r="D86" s="96"/>
      <c r="E86" s="96">
        <f>E87</f>
        <v>200000</v>
      </c>
      <c r="F86" s="96">
        <f>F87</f>
        <v>200000</v>
      </c>
      <c r="G86" s="2"/>
      <c r="H86" s="2"/>
    </row>
    <row r="87" spans="1:8" ht="31.5" customHeight="1" x14ac:dyDescent="0.35">
      <c r="A87" s="296">
        <v>31030000</v>
      </c>
      <c r="B87" s="297" t="s">
        <v>44</v>
      </c>
      <c r="C87" s="299">
        <f>D87+E87</f>
        <v>200000</v>
      </c>
      <c r="D87" s="299"/>
      <c r="E87" s="299">
        <v>200000</v>
      </c>
      <c r="F87" s="299">
        <v>200000</v>
      </c>
      <c r="G87" s="2"/>
      <c r="H87" s="2"/>
    </row>
    <row r="88" spans="1:8" s="6" customFormat="1" ht="21" customHeight="1" x14ac:dyDescent="0.3">
      <c r="A88" s="400"/>
      <c r="B88" s="105" t="s">
        <v>89</v>
      </c>
      <c r="C88" s="98">
        <f>C14+C46+C85</f>
        <v>54900000</v>
      </c>
      <c r="D88" s="98">
        <f>D14+D46+D85</f>
        <v>54400000</v>
      </c>
      <c r="E88" s="98">
        <f>E14+E46+E85</f>
        <v>500000</v>
      </c>
      <c r="F88" s="98">
        <f>F14+F46+F85</f>
        <v>500000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4">D89+E89</f>
        <v>89900800</v>
      </c>
      <c r="D89" s="98">
        <f>D90</f>
        <v>89900800</v>
      </c>
      <c r="E89" s="98">
        <f>E90+E132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4"/>
        <v>89900800</v>
      </c>
      <c r="D90" s="98">
        <f>D96+D91+D126</f>
        <v>89900800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hidden="1" customHeight="1" x14ac:dyDescent="0.3">
      <c r="A91" s="109">
        <v>41020000</v>
      </c>
      <c r="B91" s="100" t="s">
        <v>93</v>
      </c>
      <c r="C91" s="101">
        <f t="shared" si="4"/>
        <v>0</v>
      </c>
      <c r="D91" s="102">
        <f>D92+D94+D95+D93</f>
        <v>0</v>
      </c>
      <c r="E91" s="102"/>
      <c r="F91" s="102"/>
      <c r="G91" s="52"/>
      <c r="H91" s="5"/>
    </row>
    <row r="92" spans="1:8" s="6" customFormat="1" ht="18" hidden="1" x14ac:dyDescent="0.3">
      <c r="A92" s="103">
        <v>41020100</v>
      </c>
      <c r="B92" s="99" t="s">
        <v>52</v>
      </c>
      <c r="C92" s="101">
        <f t="shared" si="4"/>
        <v>0</v>
      </c>
      <c r="D92" s="260"/>
      <c r="E92" s="260"/>
      <c r="F92" s="101"/>
      <c r="G92" s="5"/>
      <c r="H92" s="5"/>
    </row>
    <row r="93" spans="1:8" s="6" customFormat="1" ht="89.25" hidden="1" customHeight="1" x14ac:dyDescent="0.3">
      <c r="A93" s="103">
        <v>41021300</v>
      </c>
      <c r="B93" s="99" t="s">
        <v>199</v>
      </c>
      <c r="C93" s="101">
        <f t="shared" si="4"/>
        <v>0</v>
      </c>
      <c r="D93" s="260"/>
      <c r="E93" s="260"/>
      <c r="F93" s="101"/>
      <c r="G93" s="5"/>
      <c r="H93" s="5"/>
    </row>
    <row r="94" spans="1:8" s="6" customFormat="1" ht="46.5" hidden="1" x14ac:dyDescent="0.3">
      <c r="A94" s="103">
        <v>41020200</v>
      </c>
      <c r="B94" s="99" t="s">
        <v>78</v>
      </c>
      <c r="C94" s="101">
        <f t="shared" si="4"/>
        <v>0</v>
      </c>
      <c r="D94" s="260"/>
      <c r="E94" s="260"/>
      <c r="F94" s="101"/>
      <c r="G94" s="5"/>
      <c r="H94" s="5"/>
    </row>
    <row r="95" spans="1:8" s="6" customFormat="1" ht="31" hidden="1" x14ac:dyDescent="0.3">
      <c r="A95" s="103">
        <v>41020600</v>
      </c>
      <c r="B95" s="99" t="s">
        <v>53</v>
      </c>
      <c r="C95" s="101">
        <f t="shared" si="4"/>
        <v>0</v>
      </c>
      <c r="D95" s="260"/>
      <c r="E95" s="260"/>
      <c r="F95" s="101"/>
      <c r="G95" s="5"/>
      <c r="H95" s="5"/>
    </row>
    <row r="96" spans="1:8" s="6" customFormat="1" ht="17.5" x14ac:dyDescent="0.3">
      <c r="A96" s="311">
        <v>41030000</v>
      </c>
      <c r="B96" s="295" t="s">
        <v>94</v>
      </c>
      <c r="C96" s="96">
        <f t="shared" si="4"/>
        <v>89525700</v>
      </c>
      <c r="D96" s="123">
        <f>D97+D98+D100+D101+D103+D104+D105+D106+D107+D109+D113+D110+D129+D102+D112+D111+D121</f>
        <v>89525700</v>
      </c>
      <c r="E96" s="123">
        <f>E108+E113</f>
        <v>0</v>
      </c>
      <c r="F96" s="123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103">
        <v>41030600</v>
      </c>
      <c r="B97" s="99" t="s">
        <v>164</v>
      </c>
      <c r="C97" s="101">
        <f t="shared" si="4"/>
        <v>0</v>
      </c>
      <c r="D97" s="101"/>
      <c r="E97" s="101"/>
      <c r="F97" s="101"/>
      <c r="G97" s="5"/>
    </row>
    <row r="98" spans="1:9" s="6" customFormat="1" ht="144.75" hidden="1" customHeight="1" x14ac:dyDescent="0.3">
      <c r="A98" s="103">
        <v>41030800</v>
      </c>
      <c r="B98" s="281" t="s">
        <v>165</v>
      </c>
      <c r="C98" s="101">
        <f t="shared" si="4"/>
        <v>0</v>
      </c>
      <c r="D98" s="101"/>
      <c r="E98" s="101"/>
      <c r="F98" s="101"/>
      <c r="G98" s="5"/>
      <c r="H98" s="5"/>
    </row>
    <row r="99" spans="1:9" s="6" customFormat="1" ht="72" hidden="1" customHeight="1" x14ac:dyDescent="0.3">
      <c r="A99" s="103">
        <v>41030900</v>
      </c>
      <c r="B99" s="99" t="s">
        <v>166</v>
      </c>
      <c r="C99" s="101">
        <f t="shared" si="4"/>
        <v>0</v>
      </c>
      <c r="D99" s="101"/>
      <c r="E99" s="101"/>
      <c r="F99" s="101"/>
      <c r="G99" s="5"/>
      <c r="H99" s="5"/>
    </row>
    <row r="100" spans="1:9" s="6" customFormat="1" ht="46.5" hidden="1" x14ac:dyDescent="0.3">
      <c r="A100" s="103">
        <v>41031000</v>
      </c>
      <c r="B100" s="99" t="s">
        <v>59</v>
      </c>
      <c r="C100" s="101">
        <f t="shared" si="4"/>
        <v>0</v>
      </c>
      <c r="D100" s="101"/>
      <c r="E100" s="101"/>
      <c r="F100" s="101"/>
      <c r="G100" s="5"/>
      <c r="H100" s="5"/>
    </row>
    <row r="101" spans="1:9" s="6" customFormat="1" ht="54.75" hidden="1" customHeight="1" x14ac:dyDescent="0.3">
      <c r="A101" s="103">
        <v>41032600</v>
      </c>
      <c r="B101" s="99" t="s">
        <v>62</v>
      </c>
      <c r="C101" s="101">
        <f t="shared" si="4"/>
        <v>0</v>
      </c>
      <c r="D101" s="101"/>
      <c r="E101" s="101"/>
      <c r="F101" s="101"/>
      <c r="G101" s="5"/>
      <c r="H101" s="5"/>
    </row>
    <row r="102" spans="1:9" s="6" customFormat="1" ht="54.75" hidden="1" customHeight="1" x14ac:dyDescent="0.3">
      <c r="A102" s="103">
        <v>41033000</v>
      </c>
      <c r="B102" s="99" t="s">
        <v>104</v>
      </c>
      <c r="C102" s="101">
        <f t="shared" si="4"/>
        <v>0</v>
      </c>
      <c r="D102" s="260"/>
      <c r="E102" s="101"/>
      <c r="F102" s="101"/>
      <c r="G102" s="5"/>
      <c r="H102" s="5"/>
    </row>
    <row r="103" spans="1:9" s="6" customFormat="1" ht="54.75" hidden="1" customHeight="1" x14ac:dyDescent="0.3">
      <c r="A103" s="103">
        <v>41031200</v>
      </c>
      <c r="B103" s="99" t="s">
        <v>159</v>
      </c>
      <c r="C103" s="101">
        <f t="shared" si="4"/>
        <v>0</v>
      </c>
      <c r="D103" s="260"/>
      <c r="E103" s="101"/>
      <c r="F103" s="101"/>
      <c r="G103" s="5"/>
      <c r="H103" s="5"/>
    </row>
    <row r="104" spans="1:9" s="6" customFormat="1" ht="54.75" hidden="1" customHeight="1" x14ac:dyDescent="0.3">
      <c r="A104" s="103">
        <v>41033700</v>
      </c>
      <c r="B104" s="99" t="s">
        <v>63</v>
      </c>
      <c r="C104" s="101">
        <f t="shared" si="4"/>
        <v>0</v>
      </c>
      <c r="D104" s="101"/>
      <c r="E104" s="101"/>
      <c r="F104" s="101"/>
      <c r="G104" s="5"/>
      <c r="H104" s="5"/>
    </row>
    <row r="105" spans="1:9" s="6" customFormat="1" ht="18" hidden="1" x14ac:dyDescent="0.3">
      <c r="A105" s="103">
        <v>41033900</v>
      </c>
      <c r="B105" s="281" t="s">
        <v>54</v>
      </c>
      <c r="C105" s="101">
        <f t="shared" si="4"/>
        <v>0</v>
      </c>
      <c r="D105" s="260"/>
      <c r="E105" s="260"/>
      <c r="F105" s="102"/>
      <c r="G105" s="5"/>
      <c r="H105" s="5"/>
    </row>
    <row r="106" spans="1:9" s="6" customFormat="1" ht="18" hidden="1" x14ac:dyDescent="0.3">
      <c r="A106" s="103">
        <v>41034200</v>
      </c>
      <c r="B106" s="281" t="s">
        <v>55</v>
      </c>
      <c r="C106" s="101">
        <f t="shared" si="4"/>
        <v>0</v>
      </c>
      <c r="D106" s="260"/>
      <c r="E106" s="260"/>
      <c r="F106" s="102"/>
      <c r="G106" s="5"/>
      <c r="H106" s="5"/>
    </row>
    <row r="107" spans="1:9" s="6" customFormat="1" ht="97.5" hidden="1" customHeight="1" x14ac:dyDescent="0.3">
      <c r="A107" s="103">
        <v>41034400</v>
      </c>
      <c r="B107" s="281" t="s">
        <v>167</v>
      </c>
      <c r="C107" s="101">
        <f t="shared" si="4"/>
        <v>0</v>
      </c>
      <c r="D107" s="260"/>
      <c r="E107" s="260"/>
      <c r="F107" s="102"/>
      <c r="G107" s="5"/>
      <c r="H107" s="5"/>
      <c r="I107" s="54"/>
    </row>
    <row r="108" spans="1:9" s="6" customFormat="1" ht="62" hidden="1" x14ac:dyDescent="0.3">
      <c r="A108" s="103">
        <v>41034900</v>
      </c>
      <c r="B108" s="281" t="s">
        <v>57</v>
      </c>
      <c r="C108" s="101">
        <f t="shared" si="4"/>
        <v>0</v>
      </c>
      <c r="D108" s="260"/>
      <c r="E108" s="260"/>
      <c r="F108" s="289"/>
      <c r="G108" s="5"/>
      <c r="H108" s="5"/>
    </row>
    <row r="109" spans="1:9" s="6" customFormat="1" ht="109.5" hidden="1" customHeight="1" x14ac:dyDescent="0.3">
      <c r="A109" s="103">
        <v>41035800</v>
      </c>
      <c r="B109" s="99" t="s">
        <v>168</v>
      </c>
      <c r="C109" s="101">
        <f t="shared" si="4"/>
        <v>0</v>
      </c>
      <c r="D109" s="260"/>
      <c r="E109" s="260"/>
      <c r="F109" s="101"/>
      <c r="G109" s="5"/>
      <c r="H109" s="5"/>
    </row>
    <row r="110" spans="1:9" s="6" customFormat="1" ht="60.75" hidden="1" customHeight="1" x14ac:dyDescent="0.3">
      <c r="A110" s="103">
        <v>41035400</v>
      </c>
      <c r="B110" s="99" t="s">
        <v>71</v>
      </c>
      <c r="C110" s="101">
        <f t="shared" si="4"/>
        <v>0</v>
      </c>
      <c r="D110" s="260"/>
      <c r="E110" s="260"/>
      <c r="F110" s="101"/>
      <c r="G110" s="5"/>
      <c r="H110" s="5"/>
    </row>
    <row r="111" spans="1:9" s="6" customFormat="1" ht="60.75" hidden="1" customHeight="1" x14ac:dyDescent="0.3">
      <c r="A111" s="103">
        <v>41035600</v>
      </c>
      <c r="B111" s="99" t="s">
        <v>137</v>
      </c>
      <c r="C111" s="101">
        <f t="shared" si="4"/>
        <v>0</v>
      </c>
      <c r="D111" s="260"/>
      <c r="E111" s="260"/>
      <c r="F111" s="101"/>
      <c r="G111" s="5"/>
      <c r="H111" s="5"/>
    </row>
    <row r="112" spans="1:9" s="6" customFormat="1" ht="60.75" hidden="1" customHeight="1" x14ac:dyDescent="0.3">
      <c r="A112" s="103">
        <v>41037000</v>
      </c>
      <c r="B112" s="99" t="s">
        <v>129</v>
      </c>
      <c r="C112" s="101">
        <f t="shared" si="4"/>
        <v>0</v>
      </c>
      <c r="D112" s="260"/>
      <c r="E112" s="260"/>
      <c r="F112" s="101"/>
      <c r="G112" s="5"/>
      <c r="H112" s="5"/>
    </row>
    <row r="113" spans="1:11" s="6" customFormat="1" ht="66" hidden="1" customHeight="1" x14ac:dyDescent="0.3">
      <c r="A113" s="103">
        <v>41037300</v>
      </c>
      <c r="B113" s="99" t="s">
        <v>79</v>
      </c>
      <c r="C113" s="101">
        <f t="shared" si="4"/>
        <v>0</v>
      </c>
      <c r="D113" s="260"/>
      <c r="E113" s="260"/>
      <c r="F113" s="101"/>
      <c r="G113" s="5"/>
      <c r="H113" s="5"/>
    </row>
    <row r="114" spans="1:11" s="6" customFormat="1" ht="31" hidden="1" x14ac:dyDescent="0.3">
      <c r="A114" s="103">
        <v>41033500</v>
      </c>
      <c r="B114" s="281" t="s">
        <v>56</v>
      </c>
      <c r="C114" s="101">
        <f t="shared" si="4"/>
        <v>0</v>
      </c>
      <c r="D114" s="289"/>
      <c r="E114" s="102"/>
      <c r="F114" s="102"/>
      <c r="G114" s="5"/>
      <c r="H114" s="5"/>
    </row>
    <row r="115" spans="1:11" hidden="1" x14ac:dyDescent="0.35">
      <c r="A115" s="273"/>
      <c r="B115" s="273"/>
      <c r="C115" s="312"/>
      <c r="D115" s="312"/>
      <c r="E115" s="312"/>
      <c r="F115" s="312"/>
      <c r="I115" s="6"/>
      <c r="J115" s="6"/>
      <c r="K115" s="6"/>
    </row>
    <row r="116" spans="1:11" s="6" customFormat="1" ht="46.5" hidden="1" x14ac:dyDescent="0.3">
      <c r="A116" s="103">
        <v>41030000</v>
      </c>
      <c r="B116" s="99" t="s">
        <v>60</v>
      </c>
      <c r="C116" s="101">
        <f t="shared" ref="C116:C122" si="5">D116+E116</f>
        <v>0</v>
      </c>
      <c r="D116" s="260"/>
      <c r="E116" s="260"/>
      <c r="F116" s="101"/>
      <c r="G116" s="5"/>
      <c r="H116" s="5"/>
    </row>
    <row r="117" spans="1:11" s="6" customFormat="1" ht="62" hidden="1" x14ac:dyDescent="0.3">
      <c r="A117" s="103">
        <v>41030000</v>
      </c>
      <c r="B117" s="99" t="s">
        <v>169</v>
      </c>
      <c r="C117" s="101">
        <f t="shared" si="5"/>
        <v>0</v>
      </c>
      <c r="D117" s="260"/>
      <c r="E117" s="260"/>
      <c r="F117" s="101"/>
      <c r="G117" s="5"/>
      <c r="H117" s="5"/>
    </row>
    <row r="118" spans="1:11" s="6" customFormat="1" ht="46.5" hidden="1" x14ac:dyDescent="0.3">
      <c r="A118" s="103">
        <v>41033700</v>
      </c>
      <c r="B118" s="99" t="s">
        <v>63</v>
      </c>
      <c r="C118" s="101">
        <f t="shared" si="5"/>
        <v>0</v>
      </c>
      <c r="D118" s="260"/>
      <c r="E118" s="260"/>
      <c r="F118" s="101"/>
      <c r="G118" s="5"/>
      <c r="H118" s="5"/>
    </row>
    <row r="119" spans="1:11" s="6" customFormat="1" ht="62" hidden="1" x14ac:dyDescent="0.3">
      <c r="A119" s="103">
        <v>41034300</v>
      </c>
      <c r="B119" s="99" t="s">
        <v>170</v>
      </c>
      <c r="C119" s="101">
        <f t="shared" si="5"/>
        <v>0</v>
      </c>
      <c r="D119" s="260"/>
      <c r="E119" s="260"/>
      <c r="F119" s="101"/>
      <c r="G119" s="5"/>
      <c r="H119" s="5"/>
    </row>
    <row r="120" spans="1:11" s="6" customFormat="1" ht="46.5" hidden="1" x14ac:dyDescent="0.3">
      <c r="A120" s="103">
        <v>41034400</v>
      </c>
      <c r="B120" s="99" t="s">
        <v>65</v>
      </c>
      <c r="C120" s="101">
        <f t="shared" si="5"/>
        <v>0</v>
      </c>
      <c r="D120" s="260"/>
      <c r="E120" s="260"/>
      <c r="F120" s="101"/>
      <c r="G120" s="5"/>
      <c r="H120" s="5"/>
    </row>
    <row r="121" spans="1:11" s="6" customFormat="1" ht="31" x14ac:dyDescent="0.3">
      <c r="A121" s="369">
        <v>41037200</v>
      </c>
      <c r="B121" s="297" t="s">
        <v>217</v>
      </c>
      <c r="C121" s="298">
        <f t="shared" si="5"/>
        <v>89525700</v>
      </c>
      <c r="D121" s="299">
        <v>89525700</v>
      </c>
      <c r="E121" s="299"/>
      <c r="F121" s="298"/>
      <c r="G121" s="5"/>
      <c r="H121" s="5"/>
    </row>
    <row r="122" spans="1:11" s="6" customFormat="1" ht="31" hidden="1" x14ac:dyDescent="0.3">
      <c r="A122" s="103" t="s">
        <v>67</v>
      </c>
      <c r="B122" s="99" t="s">
        <v>68</v>
      </c>
      <c r="C122" s="101">
        <f t="shared" si="5"/>
        <v>0</v>
      </c>
      <c r="D122" s="260"/>
      <c r="E122" s="260"/>
      <c r="F122" s="101"/>
      <c r="G122" s="5"/>
      <c r="H122" s="5"/>
    </row>
    <row r="123" spans="1:11" hidden="1" x14ac:dyDescent="0.35">
      <c r="A123" s="273"/>
      <c r="B123" s="273"/>
      <c r="C123" s="312"/>
      <c r="D123" s="312"/>
      <c r="E123" s="312"/>
      <c r="F123" s="312"/>
      <c r="I123" s="6"/>
      <c r="J123" s="6"/>
      <c r="K123" s="6"/>
    </row>
    <row r="124" spans="1:11" s="6" customFormat="1" ht="46.5" hidden="1" x14ac:dyDescent="0.3">
      <c r="A124" s="103">
        <v>41036300</v>
      </c>
      <c r="B124" s="99" t="s">
        <v>69</v>
      </c>
      <c r="C124" s="101">
        <f t="shared" ref="C124:C131" si="6">D124+E124</f>
        <v>0</v>
      </c>
      <c r="D124" s="260"/>
      <c r="E124" s="260"/>
      <c r="F124" s="101"/>
      <c r="G124" s="5"/>
      <c r="H124" s="5"/>
    </row>
    <row r="125" spans="1:11" s="6" customFormat="1" ht="31" hidden="1" x14ac:dyDescent="0.3">
      <c r="A125" s="103">
        <v>41030000</v>
      </c>
      <c r="B125" s="99" t="s">
        <v>70</v>
      </c>
      <c r="C125" s="101">
        <f t="shared" si="6"/>
        <v>0</v>
      </c>
      <c r="D125" s="260"/>
      <c r="E125" s="260"/>
      <c r="F125" s="101"/>
      <c r="G125" s="5"/>
      <c r="H125" s="5"/>
    </row>
    <row r="126" spans="1:11" s="6" customFormat="1" ht="32.25" customHeight="1" x14ac:dyDescent="0.3">
      <c r="A126" s="113">
        <v>41050000</v>
      </c>
      <c r="B126" s="114" t="s">
        <v>96</v>
      </c>
      <c r="C126" s="96">
        <f t="shared" si="6"/>
        <v>375100</v>
      </c>
      <c r="D126" s="97">
        <f>D128</f>
        <v>375100</v>
      </c>
      <c r="E126" s="97">
        <f>E128+E127</f>
        <v>0</v>
      </c>
      <c r="F126" s="97">
        <f>F128+F127</f>
        <v>0</v>
      </c>
      <c r="G126" s="5"/>
      <c r="H126" s="5"/>
    </row>
    <row r="127" spans="1:11" s="6" customFormat="1" ht="32.25" hidden="1" customHeight="1" x14ac:dyDescent="0.3">
      <c r="A127" s="103">
        <v>41051000</v>
      </c>
      <c r="B127" s="99" t="s">
        <v>120</v>
      </c>
      <c r="C127" s="101">
        <f t="shared" si="6"/>
        <v>0</v>
      </c>
      <c r="D127" s="260"/>
      <c r="E127" s="260"/>
      <c r="F127" s="101"/>
      <c r="G127" s="5"/>
      <c r="H127" s="5"/>
    </row>
    <row r="128" spans="1:11" s="6" customFormat="1" ht="26.25" customHeight="1" x14ac:dyDescent="0.3">
      <c r="A128" s="296">
        <v>41053900</v>
      </c>
      <c r="B128" s="297" t="s">
        <v>97</v>
      </c>
      <c r="C128" s="298">
        <f t="shared" si="6"/>
        <v>375100</v>
      </c>
      <c r="D128" s="299">
        <v>375100</v>
      </c>
      <c r="E128" s="299"/>
      <c r="F128" s="299"/>
      <c r="G128" s="5"/>
      <c r="H128" s="57"/>
    </row>
    <row r="129" spans="1:16" s="6" customFormat="1" ht="31" hidden="1" x14ac:dyDescent="0.3">
      <c r="A129" s="103">
        <v>41033300</v>
      </c>
      <c r="B129" s="99" t="s">
        <v>84</v>
      </c>
      <c r="C129" s="101">
        <f t="shared" si="6"/>
        <v>0</v>
      </c>
      <c r="D129" s="259"/>
      <c r="E129" s="260"/>
      <c r="F129" s="101"/>
      <c r="G129" s="5"/>
      <c r="H129" s="5"/>
    </row>
    <row r="130" spans="1:16" s="6" customFormat="1" ht="31" hidden="1" x14ac:dyDescent="0.3">
      <c r="A130" s="103">
        <v>41030000</v>
      </c>
      <c r="B130" s="99" t="s">
        <v>72</v>
      </c>
      <c r="C130" s="101">
        <f t="shared" si="6"/>
        <v>0</v>
      </c>
      <c r="D130" s="260"/>
      <c r="E130" s="260"/>
      <c r="F130" s="101"/>
      <c r="G130" s="5"/>
      <c r="H130" s="5"/>
    </row>
    <row r="131" spans="1:16" s="6" customFormat="1" ht="31" hidden="1" x14ac:dyDescent="0.3">
      <c r="A131" s="103">
        <v>41030000</v>
      </c>
      <c r="B131" s="99" t="s">
        <v>73</v>
      </c>
      <c r="C131" s="101">
        <f t="shared" si="6"/>
        <v>0</v>
      </c>
      <c r="D131" s="260"/>
      <c r="E131" s="260"/>
      <c r="F131" s="101"/>
      <c r="G131" s="5"/>
      <c r="H131" s="5"/>
    </row>
    <row r="132" spans="1:16" s="6" customFormat="1" ht="18" hidden="1" x14ac:dyDescent="0.3">
      <c r="A132" s="109" t="s">
        <v>74</v>
      </c>
      <c r="B132" s="100" t="s">
        <v>75</v>
      </c>
      <c r="C132" s="101"/>
      <c r="D132" s="260"/>
      <c r="E132" s="102">
        <f>E133</f>
        <v>0</v>
      </c>
      <c r="F132" s="101"/>
      <c r="G132" s="5"/>
      <c r="H132" s="5"/>
    </row>
    <row r="133" spans="1:16" s="6" customFormat="1" ht="21" hidden="1" customHeight="1" x14ac:dyDescent="0.3">
      <c r="A133" s="103">
        <v>42020000</v>
      </c>
      <c r="B133" s="99" t="s">
        <v>76</v>
      </c>
      <c r="C133" s="101"/>
      <c r="D133" s="260"/>
      <c r="E133" s="260"/>
      <c r="F133" s="101"/>
      <c r="G133" s="5"/>
      <c r="H133" s="5"/>
    </row>
    <row r="134" spans="1:16" s="6" customFormat="1" ht="21" hidden="1" customHeight="1" x14ac:dyDescent="0.3">
      <c r="A134" s="103"/>
      <c r="B134" s="99"/>
      <c r="C134" s="101"/>
      <c r="D134" s="260"/>
      <c r="E134" s="260"/>
      <c r="F134" s="101"/>
      <c r="G134" s="5"/>
      <c r="H134" s="5"/>
    </row>
    <row r="135" spans="1:16" s="6" customFormat="1" ht="21" customHeight="1" x14ac:dyDescent="0.3">
      <c r="A135" s="120"/>
      <c r="B135" s="121" t="s">
        <v>77</v>
      </c>
      <c r="C135" s="98">
        <f>C88+C89</f>
        <v>144800800</v>
      </c>
      <c r="D135" s="98">
        <f>D88+D89</f>
        <v>144300800</v>
      </c>
      <c r="E135" s="98">
        <f>E88+E89</f>
        <v>500000</v>
      </c>
      <c r="F135" s="98">
        <f>F88+F89</f>
        <v>500000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155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E11:E12"/>
    <mergeCell ref="F11:F12"/>
    <mergeCell ref="E138:F138"/>
    <mergeCell ref="E139:F139"/>
    <mergeCell ref="A4:F4"/>
    <mergeCell ref="A5:F5"/>
    <mergeCell ref="A6:F6"/>
    <mergeCell ref="A7:B7"/>
    <mergeCell ref="A8:B8"/>
    <mergeCell ref="A10:A12"/>
    <mergeCell ref="B10:B12"/>
    <mergeCell ref="C10:C12"/>
    <mergeCell ref="D10:D12"/>
    <mergeCell ref="E10:F10"/>
    <mergeCell ref="C1:F1"/>
    <mergeCell ref="K1:M1"/>
    <mergeCell ref="C2:F2"/>
    <mergeCell ref="K2:M2"/>
    <mergeCell ref="C3:F3"/>
    <mergeCell ref="K3:M3"/>
  </mergeCells>
  <printOptions horizontalCentered="1"/>
  <pageMargins left="0.74803149606299213" right="0.47244094488188981" top="0.23622047244094491" bottom="0.35433070866141736" header="0.23622047244094491" footer="0.15748031496062992"/>
  <pageSetup paperSize="9" scale="71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39997558519241921"/>
    <pageSetUpPr fitToPage="1"/>
  </sheetPr>
  <dimension ref="A1:P149"/>
  <sheetViews>
    <sheetView showGridLines="0" view="pageBreakPreview" zoomScale="74" zoomScaleNormal="65" zoomScaleSheetLayoutView="74" workbookViewId="0">
      <pane xSplit="2" ySplit="12" topLeftCell="D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51.75" customHeight="1" x14ac:dyDescent="0.4">
      <c r="A2" s="4"/>
      <c r="B2" s="4"/>
      <c r="C2" s="456" t="s">
        <v>175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179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7.25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hidden="1" customHeight="1" x14ac:dyDescent="0.3">
      <c r="A14" s="13">
        <v>10000000</v>
      </c>
      <c r="B14" s="14" t="s">
        <v>3</v>
      </c>
      <c r="C14" s="15">
        <f>C15+C31+C41</f>
        <v>0</v>
      </c>
      <c r="D14" s="16">
        <f>D15+D31+D41</f>
        <v>0</v>
      </c>
      <c r="E14" s="16">
        <f>E15+E31+E41</f>
        <v>0</v>
      </c>
      <c r="F14" s="16">
        <f>F15+F31+F41</f>
        <v>0</v>
      </c>
      <c r="G14" s="17"/>
      <c r="H14" s="18"/>
    </row>
    <row r="15" spans="1:13" s="19" customFormat="1" ht="31.5" hidden="1" customHeight="1" x14ac:dyDescent="0.3">
      <c r="A15" s="13" t="s">
        <v>106</v>
      </c>
      <c r="B15" s="20" t="s">
        <v>107</v>
      </c>
      <c r="C15" s="21">
        <f>C16+C23</f>
        <v>0</v>
      </c>
      <c r="D15" s="21">
        <f>D16+D23</f>
        <v>0</v>
      </c>
      <c r="E15" s="21"/>
      <c r="F15" s="22"/>
      <c r="G15" s="17"/>
      <c r="H15" s="17"/>
    </row>
    <row r="16" spans="1:13" ht="18" hidden="1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0.7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161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46.5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103" t="s">
        <v>117</v>
      </c>
      <c r="B74" s="99" t="s">
        <v>118</v>
      </c>
      <c r="C74" s="260">
        <f>C76</f>
        <v>0</v>
      </c>
      <c r="D74" s="260"/>
      <c r="E74" s="260">
        <f>E76+E75</f>
        <v>0</v>
      </c>
      <c r="F74" s="260">
        <f>F76+F75</f>
        <v>0</v>
      </c>
      <c r="G74" s="2"/>
      <c r="H74" s="2"/>
    </row>
    <row r="75" spans="1:8" ht="16.5" hidden="1" customHeight="1" x14ac:dyDescent="0.35">
      <c r="A75" s="328">
        <v>24110600</v>
      </c>
      <c r="B75" s="99" t="s">
        <v>218</v>
      </c>
      <c r="C75" s="260"/>
      <c r="D75" s="260"/>
      <c r="E75" s="260"/>
      <c r="F75" s="260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162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0</v>
      </c>
      <c r="D88" s="16">
        <f>D14+D46+D85</f>
        <v>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367">
        <v>40000000</v>
      </c>
      <c r="B89" s="357" t="s">
        <v>50</v>
      </c>
      <c r="C89" s="126">
        <f t="shared" ref="C89:C114" si="3">D89+E89</f>
        <v>19821224</v>
      </c>
      <c r="D89" s="126">
        <f>D90</f>
        <v>19821224</v>
      </c>
      <c r="E89" s="126">
        <f>E90+E132</f>
        <v>0</v>
      </c>
      <c r="F89" s="126">
        <f>F90</f>
        <v>0</v>
      </c>
      <c r="G89" s="52"/>
      <c r="H89" s="5"/>
    </row>
    <row r="90" spans="1:8" s="6" customFormat="1" ht="21" customHeight="1" x14ac:dyDescent="0.3">
      <c r="A90" s="367">
        <v>41000000</v>
      </c>
      <c r="B90" s="368" t="s">
        <v>51</v>
      </c>
      <c r="C90" s="126">
        <f t="shared" si="3"/>
        <v>19821224</v>
      </c>
      <c r="D90" s="126">
        <f>D96+D91+D126</f>
        <v>19821224</v>
      </c>
      <c r="E90" s="126">
        <f>E96+E91+E126</f>
        <v>0</v>
      </c>
      <c r="F90" s="126">
        <f>F96+F91+F126</f>
        <v>0</v>
      </c>
      <c r="G90" s="5"/>
      <c r="H90" s="5"/>
    </row>
    <row r="91" spans="1:8" s="6" customFormat="1" ht="21" hidden="1" customHeight="1" x14ac:dyDescent="0.3">
      <c r="A91" s="109">
        <v>41020000</v>
      </c>
      <c r="B91" s="100" t="s">
        <v>93</v>
      </c>
      <c r="C91" s="101">
        <f t="shared" si="3"/>
        <v>0</v>
      </c>
      <c r="D91" s="102">
        <f>D92+D94+D95+D93</f>
        <v>0</v>
      </c>
      <c r="E91" s="102"/>
      <c r="F91" s="102"/>
      <c r="G91" s="52"/>
      <c r="H91" s="5"/>
    </row>
    <row r="92" spans="1:8" s="6" customFormat="1" ht="18" hidden="1" x14ac:dyDescent="0.3">
      <c r="A92" s="103">
        <v>41020100</v>
      </c>
      <c r="B92" s="99" t="s">
        <v>52</v>
      </c>
      <c r="C92" s="101">
        <f t="shared" si="3"/>
        <v>0</v>
      </c>
      <c r="D92" s="260"/>
      <c r="E92" s="260"/>
      <c r="F92" s="101"/>
      <c r="G92" s="5"/>
      <c r="H92" s="5"/>
    </row>
    <row r="93" spans="1:8" s="6" customFormat="1" ht="89.25" hidden="1" customHeight="1" x14ac:dyDescent="0.3">
      <c r="A93" s="103">
        <v>41021300</v>
      </c>
      <c r="B93" s="99" t="s">
        <v>199</v>
      </c>
      <c r="C93" s="101">
        <f t="shared" si="3"/>
        <v>0</v>
      </c>
      <c r="D93" s="260"/>
      <c r="E93" s="260"/>
      <c r="F93" s="101"/>
      <c r="G93" s="5"/>
      <c r="H93" s="5"/>
    </row>
    <row r="94" spans="1:8" s="6" customFormat="1" ht="46.5" hidden="1" x14ac:dyDescent="0.3">
      <c r="A94" s="103">
        <v>41020200</v>
      </c>
      <c r="B94" s="99" t="s">
        <v>78</v>
      </c>
      <c r="C94" s="101">
        <f t="shared" si="3"/>
        <v>0</v>
      </c>
      <c r="D94" s="260"/>
      <c r="E94" s="260"/>
      <c r="F94" s="101"/>
      <c r="G94" s="5"/>
      <c r="H94" s="5"/>
    </row>
    <row r="95" spans="1:8" s="6" customFormat="1" ht="31" hidden="1" x14ac:dyDescent="0.3">
      <c r="A95" s="103">
        <v>41020600</v>
      </c>
      <c r="B95" s="99" t="s">
        <v>53</v>
      </c>
      <c r="C95" s="101">
        <f t="shared" si="3"/>
        <v>0</v>
      </c>
      <c r="D95" s="260"/>
      <c r="E95" s="260"/>
      <c r="F95" s="101"/>
      <c r="G95" s="5"/>
      <c r="H95" s="5"/>
    </row>
    <row r="96" spans="1:8" s="6" customFormat="1" ht="17.5" x14ac:dyDescent="0.3">
      <c r="A96" s="311">
        <v>41030000</v>
      </c>
      <c r="B96" s="295" t="s">
        <v>94</v>
      </c>
      <c r="C96" s="96">
        <f t="shared" si="3"/>
        <v>19821224</v>
      </c>
      <c r="D96" s="123">
        <f>D97+D98+D100+D101+D103+D104+D105+D106+D107+D109+D113+D110+D129+D102+D112+D111+D117</f>
        <v>19821224</v>
      </c>
      <c r="E96" s="123">
        <f>E108+E113</f>
        <v>0</v>
      </c>
      <c r="F96" s="123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103">
        <v>41030600</v>
      </c>
      <c r="B97" s="99" t="s">
        <v>164</v>
      </c>
      <c r="C97" s="101">
        <f t="shared" si="3"/>
        <v>0</v>
      </c>
      <c r="D97" s="101"/>
      <c r="E97" s="101"/>
      <c r="F97" s="101"/>
      <c r="G97" s="5"/>
    </row>
    <row r="98" spans="1:9" s="6" customFormat="1" ht="144.75" hidden="1" customHeight="1" x14ac:dyDescent="0.3">
      <c r="A98" s="103">
        <v>41030800</v>
      </c>
      <c r="B98" s="281" t="s">
        <v>165</v>
      </c>
      <c r="C98" s="101">
        <f t="shared" si="3"/>
        <v>0</v>
      </c>
      <c r="D98" s="101"/>
      <c r="E98" s="101"/>
      <c r="F98" s="101"/>
      <c r="G98" s="5"/>
      <c r="H98" s="5"/>
    </row>
    <row r="99" spans="1:9" s="6" customFormat="1" ht="72" hidden="1" customHeight="1" x14ac:dyDescent="0.3">
      <c r="A99" s="103">
        <v>41030900</v>
      </c>
      <c r="B99" s="99" t="s">
        <v>166</v>
      </c>
      <c r="C99" s="101">
        <f t="shared" si="3"/>
        <v>0</v>
      </c>
      <c r="D99" s="101"/>
      <c r="E99" s="101"/>
      <c r="F99" s="101"/>
      <c r="G99" s="5"/>
      <c r="H99" s="5"/>
    </row>
    <row r="100" spans="1:9" s="6" customFormat="1" ht="46.5" hidden="1" x14ac:dyDescent="0.3">
      <c r="A100" s="103">
        <v>41031000</v>
      </c>
      <c r="B100" s="99" t="s">
        <v>59</v>
      </c>
      <c r="C100" s="101">
        <f t="shared" si="3"/>
        <v>0</v>
      </c>
      <c r="D100" s="101"/>
      <c r="E100" s="101"/>
      <c r="F100" s="101"/>
      <c r="G100" s="5"/>
      <c r="H100" s="5"/>
    </row>
    <row r="101" spans="1:9" s="6" customFormat="1" ht="54.75" hidden="1" customHeight="1" x14ac:dyDescent="0.3">
      <c r="A101" s="103">
        <v>41032600</v>
      </c>
      <c r="B101" s="99" t="s">
        <v>62</v>
      </c>
      <c r="C101" s="101">
        <f t="shared" si="3"/>
        <v>0</v>
      </c>
      <c r="D101" s="101"/>
      <c r="E101" s="101"/>
      <c r="F101" s="101"/>
      <c r="G101" s="5"/>
      <c r="H101" s="5"/>
    </row>
    <row r="102" spans="1:9" s="6" customFormat="1" ht="54.75" hidden="1" customHeight="1" x14ac:dyDescent="0.3">
      <c r="A102" s="103">
        <v>41033000</v>
      </c>
      <c r="B102" s="99" t="s">
        <v>104</v>
      </c>
      <c r="C102" s="101">
        <f t="shared" si="3"/>
        <v>0</v>
      </c>
      <c r="D102" s="260"/>
      <c r="E102" s="101"/>
      <c r="F102" s="101"/>
      <c r="G102" s="5"/>
      <c r="H102" s="5"/>
    </row>
    <row r="103" spans="1:9" s="6" customFormat="1" ht="54.75" hidden="1" customHeight="1" x14ac:dyDescent="0.3">
      <c r="A103" s="103">
        <v>41031200</v>
      </c>
      <c r="B103" s="99" t="s">
        <v>159</v>
      </c>
      <c r="C103" s="101">
        <f t="shared" si="3"/>
        <v>0</v>
      </c>
      <c r="D103" s="260"/>
      <c r="E103" s="101"/>
      <c r="F103" s="101"/>
      <c r="G103" s="5"/>
      <c r="H103" s="5"/>
    </row>
    <row r="104" spans="1:9" s="6" customFormat="1" ht="54.75" hidden="1" customHeight="1" x14ac:dyDescent="0.3">
      <c r="A104" s="103">
        <v>41033700</v>
      </c>
      <c r="B104" s="99" t="s">
        <v>63</v>
      </c>
      <c r="C104" s="101">
        <f t="shared" si="3"/>
        <v>0</v>
      </c>
      <c r="D104" s="101"/>
      <c r="E104" s="101"/>
      <c r="F104" s="101"/>
      <c r="G104" s="5"/>
      <c r="H104" s="5"/>
    </row>
    <row r="105" spans="1:9" s="6" customFormat="1" ht="18" hidden="1" x14ac:dyDescent="0.3">
      <c r="A105" s="103">
        <v>41033900</v>
      </c>
      <c r="B105" s="281" t="s">
        <v>54</v>
      </c>
      <c r="C105" s="101">
        <f t="shared" si="3"/>
        <v>0</v>
      </c>
      <c r="D105" s="260"/>
      <c r="E105" s="260"/>
      <c r="F105" s="102"/>
      <c r="G105" s="5"/>
      <c r="H105" s="5"/>
    </row>
    <row r="106" spans="1:9" s="6" customFormat="1" ht="18" hidden="1" x14ac:dyDescent="0.3">
      <c r="A106" s="103">
        <v>41034200</v>
      </c>
      <c r="B106" s="281" t="s">
        <v>55</v>
      </c>
      <c r="C106" s="101">
        <f t="shared" si="3"/>
        <v>0</v>
      </c>
      <c r="D106" s="260"/>
      <c r="E106" s="260"/>
      <c r="F106" s="102"/>
      <c r="G106" s="5"/>
      <c r="H106" s="5"/>
    </row>
    <row r="107" spans="1:9" s="6" customFormat="1" ht="97.5" customHeight="1" x14ac:dyDescent="0.3">
      <c r="A107" s="296">
        <v>41034400</v>
      </c>
      <c r="B107" s="402" t="s">
        <v>167</v>
      </c>
      <c r="C107" s="298">
        <f t="shared" si="3"/>
        <v>12103960</v>
      </c>
      <c r="D107" s="299">
        <v>12103960</v>
      </c>
      <c r="E107" s="299"/>
      <c r="F107" s="315"/>
      <c r="G107" s="5"/>
      <c r="H107" s="5"/>
      <c r="I107" s="54"/>
    </row>
    <row r="108" spans="1:9" s="6" customFormat="1" ht="62" hidden="1" x14ac:dyDescent="0.3">
      <c r="A108" s="103">
        <v>41034900</v>
      </c>
      <c r="B108" s="281" t="s">
        <v>57</v>
      </c>
      <c r="C108" s="101">
        <f t="shared" si="3"/>
        <v>0</v>
      </c>
      <c r="D108" s="260"/>
      <c r="E108" s="260"/>
      <c r="F108" s="289"/>
      <c r="G108" s="5"/>
      <c r="H108" s="5"/>
    </row>
    <row r="109" spans="1:9" s="6" customFormat="1" ht="109.5" hidden="1" customHeight="1" x14ac:dyDescent="0.3">
      <c r="A109" s="103">
        <v>41035800</v>
      </c>
      <c r="B109" s="99" t="s">
        <v>168</v>
      </c>
      <c r="C109" s="101">
        <f t="shared" si="3"/>
        <v>0</v>
      </c>
      <c r="D109" s="260"/>
      <c r="E109" s="260"/>
      <c r="F109" s="101"/>
      <c r="G109" s="5"/>
      <c r="H109" s="5"/>
    </row>
    <row r="110" spans="1:9" s="6" customFormat="1" ht="60.75" hidden="1" customHeight="1" x14ac:dyDescent="0.3">
      <c r="A110" s="103">
        <v>41035400</v>
      </c>
      <c r="B110" s="99" t="s">
        <v>71</v>
      </c>
      <c r="C110" s="101">
        <f t="shared" si="3"/>
        <v>0</v>
      </c>
      <c r="D110" s="260"/>
      <c r="E110" s="260"/>
      <c r="F110" s="101"/>
      <c r="G110" s="5"/>
      <c r="H110" s="5"/>
    </row>
    <row r="111" spans="1:9" s="6" customFormat="1" ht="60.75" customHeight="1" x14ac:dyDescent="0.3">
      <c r="A111" s="296">
        <v>41035600</v>
      </c>
      <c r="B111" s="297" t="s">
        <v>137</v>
      </c>
      <c r="C111" s="298">
        <f t="shared" si="3"/>
        <v>1788000</v>
      </c>
      <c r="D111" s="299">
        <v>1788000</v>
      </c>
      <c r="E111" s="299"/>
      <c r="F111" s="298"/>
      <c r="G111" s="5"/>
      <c r="H111" s="5"/>
    </row>
    <row r="112" spans="1:9" s="6" customFormat="1" ht="60.75" hidden="1" customHeight="1" x14ac:dyDescent="0.3">
      <c r="A112" s="103">
        <v>41037000</v>
      </c>
      <c r="B112" s="99" t="s">
        <v>129</v>
      </c>
      <c r="C112" s="101">
        <f t="shared" si="3"/>
        <v>0</v>
      </c>
      <c r="D112" s="260"/>
      <c r="E112" s="260"/>
      <c r="F112" s="101"/>
      <c r="G112" s="5"/>
      <c r="H112" s="5"/>
    </row>
    <row r="113" spans="1:11" s="6" customFormat="1" ht="66" hidden="1" customHeight="1" x14ac:dyDescent="0.3">
      <c r="A113" s="103">
        <v>41037300</v>
      </c>
      <c r="B113" s="99" t="s">
        <v>79</v>
      </c>
      <c r="C113" s="101">
        <f t="shared" si="3"/>
        <v>0</v>
      </c>
      <c r="D113" s="260"/>
      <c r="E113" s="260"/>
      <c r="F113" s="101"/>
      <c r="G113" s="5"/>
      <c r="H113" s="5"/>
    </row>
    <row r="114" spans="1:11" s="6" customFormat="1" ht="18" hidden="1" x14ac:dyDescent="0.3">
      <c r="A114" s="103">
        <v>41033500</v>
      </c>
      <c r="B114" s="281" t="s">
        <v>56</v>
      </c>
      <c r="C114" s="101">
        <f t="shared" si="3"/>
        <v>0</v>
      </c>
      <c r="D114" s="289"/>
      <c r="E114" s="102"/>
      <c r="F114" s="102"/>
      <c r="G114" s="5"/>
      <c r="H114" s="5"/>
    </row>
    <row r="115" spans="1:11" hidden="1" x14ac:dyDescent="0.35">
      <c r="A115" s="273"/>
      <c r="B115" s="273"/>
      <c r="C115" s="312"/>
      <c r="D115" s="312"/>
      <c r="E115" s="312"/>
      <c r="F115" s="312"/>
      <c r="I115" s="6"/>
      <c r="J115" s="6"/>
      <c r="K115" s="6"/>
    </row>
    <row r="116" spans="1:11" s="6" customFormat="1" ht="46.5" hidden="1" x14ac:dyDescent="0.3">
      <c r="A116" s="103">
        <v>41030000</v>
      </c>
      <c r="B116" s="99" t="s">
        <v>60</v>
      </c>
      <c r="C116" s="101">
        <f t="shared" ref="C116:C122" si="4">D116+E116</f>
        <v>0</v>
      </c>
      <c r="D116" s="260"/>
      <c r="E116" s="260"/>
      <c r="F116" s="101"/>
      <c r="G116" s="5"/>
      <c r="H116" s="5"/>
    </row>
    <row r="117" spans="1:11" s="6" customFormat="1" ht="139.5" x14ac:dyDescent="0.3">
      <c r="A117" s="369">
        <v>41036400</v>
      </c>
      <c r="B117" s="297" t="s">
        <v>191</v>
      </c>
      <c r="C117" s="298">
        <f t="shared" si="4"/>
        <v>5929264</v>
      </c>
      <c r="D117" s="299">
        <v>5929264</v>
      </c>
      <c r="E117" s="299"/>
      <c r="F117" s="298"/>
      <c r="G117" s="5"/>
      <c r="H117" s="5"/>
    </row>
    <row r="118" spans="1:11" s="6" customFormat="1" ht="46.5" hidden="1" x14ac:dyDescent="0.3">
      <c r="A118" s="103">
        <v>41033700</v>
      </c>
      <c r="B118" s="99" t="s">
        <v>63</v>
      </c>
      <c r="C118" s="101">
        <f t="shared" si="4"/>
        <v>0</v>
      </c>
      <c r="D118" s="260"/>
      <c r="E118" s="260"/>
      <c r="F118" s="101"/>
      <c r="G118" s="5"/>
      <c r="H118" s="5"/>
    </row>
    <row r="119" spans="1:11" s="6" customFormat="1" ht="62" hidden="1" x14ac:dyDescent="0.3">
      <c r="A119" s="103">
        <v>41034300</v>
      </c>
      <c r="B119" s="99" t="s">
        <v>170</v>
      </c>
      <c r="C119" s="101">
        <f t="shared" si="4"/>
        <v>0</v>
      </c>
      <c r="D119" s="260"/>
      <c r="E119" s="260"/>
      <c r="F119" s="101"/>
      <c r="G119" s="5"/>
      <c r="H119" s="5"/>
    </row>
    <row r="120" spans="1:11" s="6" customFormat="1" ht="31" hidden="1" x14ac:dyDescent="0.3">
      <c r="A120" s="103">
        <v>41034400</v>
      </c>
      <c r="B120" s="99" t="s">
        <v>65</v>
      </c>
      <c r="C120" s="101">
        <f t="shared" si="4"/>
        <v>0</v>
      </c>
      <c r="D120" s="260"/>
      <c r="E120" s="260"/>
      <c r="F120" s="101"/>
      <c r="G120" s="5"/>
      <c r="H120" s="5"/>
    </row>
    <row r="121" spans="1:11" s="6" customFormat="1" ht="31" hidden="1" x14ac:dyDescent="0.3">
      <c r="A121" s="103">
        <v>41034800</v>
      </c>
      <c r="B121" s="99" t="s">
        <v>66</v>
      </c>
      <c r="C121" s="101">
        <f t="shared" si="4"/>
        <v>0</v>
      </c>
      <c r="D121" s="260"/>
      <c r="E121" s="260"/>
      <c r="F121" s="101"/>
      <c r="G121" s="5"/>
      <c r="H121" s="5"/>
    </row>
    <row r="122" spans="1:11" s="6" customFormat="1" ht="31" hidden="1" x14ac:dyDescent="0.3">
      <c r="A122" s="103" t="s">
        <v>67</v>
      </c>
      <c r="B122" s="99" t="s">
        <v>68</v>
      </c>
      <c r="C122" s="101">
        <f t="shared" si="4"/>
        <v>0</v>
      </c>
      <c r="D122" s="260"/>
      <c r="E122" s="260"/>
      <c r="F122" s="101"/>
      <c r="G122" s="5"/>
      <c r="H122" s="5"/>
    </row>
    <row r="123" spans="1:11" hidden="1" x14ac:dyDescent="0.35">
      <c r="A123" s="273"/>
      <c r="B123" s="273"/>
      <c r="C123" s="312"/>
      <c r="D123" s="312"/>
      <c r="E123" s="312"/>
      <c r="F123" s="312"/>
      <c r="I123" s="6"/>
      <c r="J123" s="6"/>
      <c r="K123" s="6"/>
    </row>
    <row r="124" spans="1:11" s="6" customFormat="1" ht="46.5" hidden="1" x14ac:dyDescent="0.3">
      <c r="A124" s="103">
        <v>41036300</v>
      </c>
      <c r="B124" s="99" t="s">
        <v>69</v>
      </c>
      <c r="C124" s="101">
        <f t="shared" ref="C124:C131" si="5">D124+E124</f>
        <v>0</v>
      </c>
      <c r="D124" s="260"/>
      <c r="E124" s="260"/>
      <c r="F124" s="101"/>
      <c r="G124" s="5"/>
      <c r="H124" s="5"/>
    </row>
    <row r="125" spans="1:11" s="6" customFormat="1" ht="31" hidden="1" x14ac:dyDescent="0.3">
      <c r="A125" s="103">
        <v>41030000</v>
      </c>
      <c r="B125" s="99" t="s">
        <v>70</v>
      </c>
      <c r="C125" s="101">
        <f t="shared" si="5"/>
        <v>0</v>
      </c>
      <c r="D125" s="260"/>
      <c r="E125" s="260"/>
      <c r="F125" s="101"/>
      <c r="G125" s="5"/>
      <c r="H125" s="5"/>
    </row>
    <row r="126" spans="1:11" s="6" customFormat="1" ht="32.25" hidden="1" customHeight="1" x14ac:dyDescent="0.3">
      <c r="A126" s="313">
        <v>41050000</v>
      </c>
      <c r="B126" s="278" t="s">
        <v>96</v>
      </c>
      <c r="C126" s="101">
        <f t="shared" si="5"/>
        <v>0</v>
      </c>
      <c r="D126" s="260">
        <f>D128</f>
        <v>0</v>
      </c>
      <c r="E126" s="260">
        <f>E128+E127</f>
        <v>0</v>
      </c>
      <c r="F126" s="260">
        <f>F128+F127</f>
        <v>0</v>
      </c>
      <c r="G126" s="5"/>
      <c r="H126" s="5"/>
    </row>
    <row r="127" spans="1:11" s="6" customFormat="1" ht="32.25" hidden="1" customHeight="1" x14ac:dyDescent="0.3">
      <c r="A127" s="103">
        <v>41051000</v>
      </c>
      <c r="B127" s="99" t="s">
        <v>120</v>
      </c>
      <c r="C127" s="101">
        <f t="shared" si="5"/>
        <v>0</v>
      </c>
      <c r="D127" s="260"/>
      <c r="E127" s="260"/>
      <c r="F127" s="101"/>
      <c r="G127" s="5"/>
      <c r="H127" s="5"/>
    </row>
    <row r="128" spans="1:11" s="6" customFormat="1" ht="26.25" hidden="1" customHeight="1" x14ac:dyDescent="0.3">
      <c r="A128" s="103">
        <v>41053900</v>
      </c>
      <c r="B128" s="99" t="s">
        <v>97</v>
      </c>
      <c r="C128" s="101">
        <f t="shared" si="5"/>
        <v>0</v>
      </c>
      <c r="D128" s="260"/>
      <c r="E128" s="260"/>
      <c r="F128" s="260"/>
      <c r="G128" s="5"/>
      <c r="H128" s="57"/>
    </row>
    <row r="129" spans="1:16" s="6" customFormat="1" ht="31" hidden="1" x14ac:dyDescent="0.3">
      <c r="A129" s="103">
        <v>41033300</v>
      </c>
      <c r="B129" s="99" t="s">
        <v>84</v>
      </c>
      <c r="C129" s="101">
        <f t="shared" si="5"/>
        <v>0</v>
      </c>
      <c r="D129" s="259"/>
      <c r="E129" s="260"/>
      <c r="F129" s="101"/>
      <c r="G129" s="5"/>
      <c r="H129" s="5"/>
    </row>
    <row r="130" spans="1:16" s="6" customFormat="1" ht="31" hidden="1" x14ac:dyDescent="0.3">
      <c r="A130" s="103">
        <v>41030000</v>
      </c>
      <c r="B130" s="99" t="s">
        <v>72</v>
      </c>
      <c r="C130" s="101">
        <f t="shared" si="5"/>
        <v>0</v>
      </c>
      <c r="D130" s="260"/>
      <c r="E130" s="260"/>
      <c r="F130" s="101"/>
      <c r="G130" s="5"/>
      <c r="H130" s="5"/>
    </row>
    <row r="131" spans="1:16" s="6" customFormat="1" ht="31" hidden="1" x14ac:dyDescent="0.3">
      <c r="A131" s="103">
        <v>41030000</v>
      </c>
      <c r="B131" s="99" t="s">
        <v>73</v>
      </c>
      <c r="C131" s="101">
        <f t="shared" si="5"/>
        <v>0</v>
      </c>
      <c r="D131" s="260"/>
      <c r="E131" s="260"/>
      <c r="F131" s="101"/>
      <c r="G131" s="5"/>
      <c r="H131" s="5"/>
    </row>
    <row r="132" spans="1:16" s="6" customFormat="1" ht="18" hidden="1" x14ac:dyDescent="0.3">
      <c r="A132" s="109" t="s">
        <v>74</v>
      </c>
      <c r="B132" s="100" t="s">
        <v>75</v>
      </c>
      <c r="C132" s="101"/>
      <c r="D132" s="260"/>
      <c r="E132" s="102">
        <f>E133</f>
        <v>0</v>
      </c>
      <c r="F132" s="101"/>
      <c r="G132" s="5"/>
      <c r="H132" s="5"/>
    </row>
    <row r="133" spans="1:16" s="6" customFormat="1" ht="21" hidden="1" customHeight="1" x14ac:dyDescent="0.3">
      <c r="A133" s="103">
        <v>42020000</v>
      </c>
      <c r="B133" s="99" t="s">
        <v>76</v>
      </c>
      <c r="C133" s="101"/>
      <c r="D133" s="260"/>
      <c r="E133" s="260"/>
      <c r="F133" s="101"/>
      <c r="G133" s="5"/>
      <c r="H133" s="5"/>
    </row>
    <row r="134" spans="1:16" s="6" customFormat="1" ht="21" hidden="1" customHeight="1" x14ac:dyDescent="0.3">
      <c r="A134" s="103"/>
      <c r="B134" s="99"/>
      <c r="C134" s="101"/>
      <c r="D134" s="260"/>
      <c r="E134" s="260"/>
      <c r="F134" s="101"/>
      <c r="G134" s="5"/>
      <c r="H134" s="5"/>
    </row>
    <row r="135" spans="1:16" s="6" customFormat="1" ht="21" customHeight="1" x14ac:dyDescent="0.3">
      <c r="A135" s="124"/>
      <c r="B135" s="125" t="s">
        <v>77</v>
      </c>
      <c r="C135" s="126">
        <f>C88+C89</f>
        <v>19821224</v>
      </c>
      <c r="D135" s="126">
        <f>D88+D89</f>
        <v>19821224</v>
      </c>
      <c r="E135" s="126">
        <f>E88+E89</f>
        <v>0</v>
      </c>
      <c r="F135" s="126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155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E11:E12"/>
    <mergeCell ref="F11:F12"/>
    <mergeCell ref="E138:F138"/>
    <mergeCell ref="E139:F139"/>
    <mergeCell ref="A4:F4"/>
    <mergeCell ref="A5:F5"/>
    <mergeCell ref="A6:F6"/>
    <mergeCell ref="A7:B7"/>
    <mergeCell ref="A8:B8"/>
    <mergeCell ref="A10:A12"/>
    <mergeCell ref="B10:B12"/>
    <mergeCell ref="C10:C12"/>
    <mergeCell ref="D10:D12"/>
    <mergeCell ref="E10:F10"/>
    <mergeCell ref="C1:F1"/>
    <mergeCell ref="K1:M1"/>
    <mergeCell ref="C2:F2"/>
    <mergeCell ref="K2:M2"/>
    <mergeCell ref="C3:F3"/>
    <mergeCell ref="K3:M3"/>
  </mergeCells>
  <printOptions horizontalCentered="1"/>
  <pageMargins left="0.74803149606299213" right="0.47244094488188981" top="0.23622047244094491" bottom="0.35433070866141736" header="0.23622047244094491" footer="0.15748031496062992"/>
  <pageSetup paperSize="9" scale="71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</sheetPr>
  <dimension ref="A1:P149"/>
  <sheetViews>
    <sheetView showGridLines="0" view="pageBreakPreview" zoomScaleNormal="65" zoomScaleSheetLayoutView="100" workbookViewId="0">
      <pane xSplit="2" ySplit="12" topLeftCell="C55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12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17.25" customHeight="1" x14ac:dyDescent="0.4">
      <c r="A2" s="4"/>
      <c r="B2" s="4"/>
      <c r="C2" s="445" t="s">
        <v>139</v>
      </c>
      <c r="D2" s="445"/>
      <c r="E2" s="445"/>
      <c r="F2" s="445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145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31.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customHeight="1" x14ac:dyDescent="0.3">
      <c r="A14" s="13">
        <v>10000000</v>
      </c>
      <c r="B14" s="14" t="s">
        <v>3</v>
      </c>
      <c r="C14" s="15">
        <f>C15+C31+C41</f>
        <v>0</v>
      </c>
      <c r="D14" s="16">
        <f>D15+D31+D41</f>
        <v>0</v>
      </c>
      <c r="E14" s="16">
        <f>E15+E31+E41</f>
        <v>0</v>
      </c>
      <c r="F14" s="16">
        <f>F15+F31+F41</f>
        <v>0</v>
      </c>
      <c r="G14" s="17"/>
      <c r="H14" s="18"/>
    </row>
    <row r="15" spans="1:13" s="19" customFormat="1" ht="31.5" customHeight="1" x14ac:dyDescent="0.3">
      <c r="A15" s="13" t="s">
        <v>106</v>
      </c>
      <c r="B15" s="20" t="s">
        <v>107</v>
      </c>
      <c r="C15" s="21">
        <f>C16+C23</f>
        <v>0</v>
      </c>
      <c r="D15" s="21">
        <f>D16+D23</f>
        <v>0</v>
      </c>
      <c r="E15" s="21"/>
      <c r="F15" s="22"/>
      <c r="G15" s="17"/>
      <c r="H15" s="17"/>
    </row>
    <row r="16" spans="1:13" ht="18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0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7.5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customHeight="1" x14ac:dyDescent="0.3">
      <c r="A48" s="23" t="s">
        <v>10</v>
      </c>
      <c r="B48" s="24" t="s">
        <v>110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customHeight="1" x14ac:dyDescent="0.35">
      <c r="A84" s="27">
        <v>25020200</v>
      </c>
      <c r="B84" s="28" t="s">
        <v>103</v>
      </c>
      <c r="C84" s="29">
        <f>D84+E84</f>
        <v>0</v>
      </c>
      <c r="D84" s="30"/>
      <c r="E84" s="30"/>
      <c r="F84" s="22"/>
      <c r="G84" s="2"/>
      <c r="H84" s="2"/>
    </row>
    <row r="85" spans="1:8" ht="18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customHeight="1" x14ac:dyDescent="0.3">
      <c r="A88" s="50"/>
      <c r="B88" s="14" t="s">
        <v>89</v>
      </c>
      <c r="C88" s="16">
        <f>C14+C46+C85</f>
        <v>0</v>
      </c>
      <c r="D88" s="16">
        <f>D14+D46+D85</f>
        <v>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86">
        <v>40000000</v>
      </c>
      <c r="B89" s="87" t="s">
        <v>50</v>
      </c>
      <c r="C89" s="88">
        <f t="shared" ref="C89:C114" si="3">D89+E89</f>
        <v>0</v>
      </c>
      <c r="D89" s="88">
        <f>D90</f>
        <v>0</v>
      </c>
      <c r="E89" s="88">
        <f>E90+E132</f>
        <v>0</v>
      </c>
      <c r="F89" s="88">
        <f>F90</f>
        <v>0</v>
      </c>
      <c r="G89" s="52"/>
      <c r="H89" s="5"/>
    </row>
    <row r="90" spans="1:8" s="6" customFormat="1" ht="21" customHeight="1" x14ac:dyDescent="0.3">
      <c r="A90" s="86">
        <v>41000000</v>
      </c>
      <c r="B90" s="89" t="s">
        <v>51</v>
      </c>
      <c r="C90" s="88">
        <f t="shared" si="3"/>
        <v>0</v>
      </c>
      <c r="D90" s="88">
        <f>D96+D91+D126</f>
        <v>0</v>
      </c>
      <c r="E90" s="88">
        <f>E96+E91+E126</f>
        <v>0</v>
      </c>
      <c r="F90" s="88">
        <f>F96+F91+F126</f>
        <v>0</v>
      </c>
      <c r="G90" s="5"/>
      <c r="H90" s="5"/>
    </row>
    <row r="91" spans="1:8" s="6" customFormat="1" ht="21" customHeight="1" x14ac:dyDescent="0.3">
      <c r="A91" s="90">
        <v>41020000</v>
      </c>
      <c r="B91" s="91" t="s">
        <v>93</v>
      </c>
      <c r="C91" s="92">
        <f t="shared" si="3"/>
        <v>0</v>
      </c>
      <c r="D91" s="93">
        <f>D92+D94+D95+D93</f>
        <v>0</v>
      </c>
      <c r="E91" s="93"/>
      <c r="F91" s="93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68.25" hidden="1" customHeight="1" x14ac:dyDescent="0.3">
      <c r="A93" s="39">
        <v>41021100</v>
      </c>
      <c r="B93" s="40" t="s">
        <v>138</v>
      </c>
      <c r="C93" s="16">
        <f t="shared" si="3"/>
        <v>0</v>
      </c>
      <c r="D93" s="41"/>
      <c r="E93" s="41"/>
      <c r="F93" s="16"/>
      <c r="G93" s="5"/>
      <c r="H93" s="5"/>
    </row>
    <row r="94" spans="1:8" s="6" customFormat="1" ht="46.5" x14ac:dyDescent="0.3">
      <c r="A94" s="94">
        <v>41020200</v>
      </c>
      <c r="B94" s="95" t="s">
        <v>78</v>
      </c>
      <c r="C94" s="96">
        <f t="shared" si="3"/>
        <v>0</v>
      </c>
      <c r="D94" s="97"/>
      <c r="E94" s="97"/>
      <c r="F94" s="96"/>
      <c r="G94" s="5"/>
      <c r="H94" s="5"/>
    </row>
    <row r="95" spans="1:8" s="6" customFormat="1" ht="31" hidden="1" x14ac:dyDescent="0.3">
      <c r="A95" s="39">
        <v>41020600</v>
      </c>
      <c r="B95" s="40" t="s">
        <v>53</v>
      </c>
      <c r="C95" s="16">
        <f t="shared" si="3"/>
        <v>0</v>
      </c>
      <c r="D95" s="41"/>
      <c r="E95" s="41"/>
      <c r="F95" s="16"/>
      <c r="G95" s="5"/>
      <c r="H95" s="5"/>
    </row>
    <row r="96" spans="1:8" s="6" customFormat="1" ht="18" x14ac:dyDescent="0.3">
      <c r="A96" s="94">
        <v>41030000</v>
      </c>
      <c r="B96" s="95" t="s">
        <v>94</v>
      </c>
      <c r="C96" s="81">
        <f t="shared" si="3"/>
        <v>0</v>
      </c>
      <c r="D96" s="85">
        <f>D97+D98+D100+D101+D103+D104+D105+D106+D107+D109+D113+D110+D129+D102+D112+D111</f>
        <v>0</v>
      </c>
      <c r="E96" s="85">
        <f>E108+E113</f>
        <v>0</v>
      </c>
      <c r="F96" s="85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94">
        <v>41030600</v>
      </c>
      <c r="B97" s="95" t="s">
        <v>82</v>
      </c>
      <c r="C97" s="16">
        <f t="shared" si="3"/>
        <v>0</v>
      </c>
      <c r="D97" s="16"/>
      <c r="E97" s="16"/>
      <c r="F97" s="16"/>
      <c r="G97" s="5"/>
    </row>
    <row r="98" spans="1:9" s="6" customFormat="1" ht="144.75" hidden="1" customHeight="1" x14ac:dyDescent="0.3">
      <c r="A98" s="94">
        <v>41030800</v>
      </c>
      <c r="B98" s="95" t="s">
        <v>85</v>
      </c>
      <c r="C98" s="16">
        <f t="shared" si="3"/>
        <v>0</v>
      </c>
      <c r="D98" s="16"/>
      <c r="E98" s="16"/>
      <c r="F98" s="16"/>
      <c r="G98" s="5"/>
      <c r="H98" s="5"/>
    </row>
    <row r="99" spans="1:9" s="6" customFormat="1" ht="72" hidden="1" customHeight="1" x14ac:dyDescent="0.3">
      <c r="A99" s="94">
        <v>41030900</v>
      </c>
      <c r="B99" s="95" t="s">
        <v>58</v>
      </c>
      <c r="C99" s="16">
        <f t="shared" si="3"/>
        <v>0</v>
      </c>
      <c r="D99" s="16"/>
      <c r="E99" s="16"/>
      <c r="F99" s="16"/>
      <c r="G99" s="5"/>
      <c r="H99" s="5"/>
    </row>
    <row r="100" spans="1:9" s="6" customFormat="1" ht="46.5" hidden="1" x14ac:dyDescent="0.3">
      <c r="A100" s="94">
        <v>41031000</v>
      </c>
      <c r="B100" s="95" t="s">
        <v>59</v>
      </c>
      <c r="C100" s="16">
        <f t="shared" si="3"/>
        <v>0</v>
      </c>
      <c r="D100" s="16"/>
      <c r="E100" s="16"/>
      <c r="F100" s="16"/>
      <c r="G100" s="5"/>
      <c r="H100" s="5"/>
    </row>
    <row r="101" spans="1:9" s="6" customFormat="1" ht="54.75" hidden="1" customHeight="1" x14ac:dyDescent="0.3">
      <c r="A101" s="94">
        <v>41032600</v>
      </c>
      <c r="B101" s="95" t="s">
        <v>62</v>
      </c>
      <c r="C101" s="16">
        <f t="shared" si="3"/>
        <v>0</v>
      </c>
      <c r="D101" s="16"/>
      <c r="E101" s="16"/>
      <c r="F101" s="16"/>
      <c r="G101" s="5"/>
      <c r="H101" s="5"/>
    </row>
    <row r="102" spans="1:9" s="6" customFormat="1" ht="54.75" hidden="1" customHeight="1" x14ac:dyDescent="0.3">
      <c r="A102" s="94">
        <v>41033000</v>
      </c>
      <c r="B102" s="95" t="s">
        <v>104</v>
      </c>
      <c r="C102" s="16">
        <f t="shared" si="3"/>
        <v>0</v>
      </c>
      <c r="D102" s="41"/>
      <c r="E102" s="16"/>
      <c r="F102" s="16"/>
      <c r="G102" s="5"/>
      <c r="H102" s="5"/>
    </row>
    <row r="103" spans="1:9" s="6" customFormat="1" ht="54.75" hidden="1" customHeight="1" x14ac:dyDescent="0.3">
      <c r="A103" s="94">
        <v>41033600</v>
      </c>
      <c r="B103" s="95" t="s">
        <v>73</v>
      </c>
      <c r="C103" s="16">
        <f t="shared" si="3"/>
        <v>0</v>
      </c>
      <c r="D103" s="16"/>
      <c r="E103" s="16"/>
      <c r="F103" s="16"/>
      <c r="G103" s="5"/>
      <c r="H103" s="5"/>
    </row>
    <row r="104" spans="1:9" s="6" customFormat="1" ht="54.75" hidden="1" customHeight="1" x14ac:dyDescent="0.3">
      <c r="A104" s="94">
        <v>41033700</v>
      </c>
      <c r="B104" s="95" t="s">
        <v>63</v>
      </c>
      <c r="C104" s="16">
        <f t="shared" si="3"/>
        <v>0</v>
      </c>
      <c r="D104" s="16"/>
      <c r="E104" s="16"/>
      <c r="F104" s="16"/>
      <c r="G104" s="5"/>
      <c r="H104" s="5"/>
    </row>
    <row r="105" spans="1:9" s="6" customFormat="1" ht="18" x14ac:dyDescent="0.3">
      <c r="A105" s="94">
        <v>41033900</v>
      </c>
      <c r="B105" s="95" t="s">
        <v>54</v>
      </c>
      <c r="C105" s="83">
        <f t="shared" si="3"/>
        <v>0</v>
      </c>
      <c r="D105" s="84"/>
      <c r="E105" s="84"/>
      <c r="F105" s="82"/>
      <c r="G105" s="5"/>
      <c r="H105" s="5"/>
    </row>
    <row r="106" spans="1:9" s="6" customFormat="1" ht="18" hidden="1" x14ac:dyDescent="0.3">
      <c r="A106" s="94">
        <v>41034200</v>
      </c>
      <c r="B106" s="95" t="s">
        <v>55</v>
      </c>
      <c r="C106" s="16">
        <f t="shared" si="3"/>
        <v>0</v>
      </c>
      <c r="D106" s="41"/>
      <c r="E106" s="41"/>
      <c r="F106" s="21"/>
      <c r="G106" s="5"/>
      <c r="H106" s="5"/>
    </row>
    <row r="107" spans="1:9" s="6" customFormat="1" ht="97.5" hidden="1" customHeight="1" x14ac:dyDescent="0.3">
      <c r="A107" s="94">
        <v>41034400</v>
      </c>
      <c r="B107" s="95" t="s">
        <v>136</v>
      </c>
      <c r="C107" s="16">
        <f t="shared" si="3"/>
        <v>0</v>
      </c>
      <c r="D107" s="41"/>
      <c r="E107" s="41"/>
      <c r="F107" s="21"/>
      <c r="G107" s="5"/>
      <c r="H107" s="5"/>
      <c r="I107" s="54"/>
    </row>
    <row r="108" spans="1:9" s="6" customFormat="1" ht="62" hidden="1" x14ac:dyDescent="0.3">
      <c r="A108" s="94">
        <v>41034900</v>
      </c>
      <c r="B108" s="95" t="s">
        <v>57</v>
      </c>
      <c r="C108" s="16">
        <f t="shared" si="3"/>
        <v>0</v>
      </c>
      <c r="D108" s="41"/>
      <c r="E108" s="41"/>
      <c r="F108" s="31"/>
      <c r="G108" s="5"/>
      <c r="H108" s="5"/>
    </row>
    <row r="109" spans="1:9" s="6" customFormat="1" ht="109.5" hidden="1" customHeight="1" x14ac:dyDescent="0.3">
      <c r="A109" s="94">
        <v>41035800</v>
      </c>
      <c r="B109" s="95" t="s">
        <v>86</v>
      </c>
      <c r="C109" s="16">
        <f t="shared" si="3"/>
        <v>0</v>
      </c>
      <c r="D109" s="41"/>
      <c r="E109" s="41"/>
      <c r="F109" s="16"/>
      <c r="G109" s="5"/>
      <c r="H109" s="5"/>
    </row>
    <row r="110" spans="1:9" s="6" customFormat="1" ht="60.75" customHeight="1" x14ac:dyDescent="0.3">
      <c r="A110" s="94">
        <v>41035400</v>
      </c>
      <c r="B110" s="95" t="s">
        <v>71</v>
      </c>
      <c r="C110" s="83">
        <f t="shared" si="3"/>
        <v>0</v>
      </c>
      <c r="D110" s="84"/>
      <c r="E110" s="84"/>
      <c r="F110" s="83"/>
      <c r="G110" s="5"/>
      <c r="H110" s="5"/>
    </row>
    <row r="111" spans="1:9" s="6" customFormat="1" ht="60.75" hidden="1" customHeight="1" x14ac:dyDescent="0.3">
      <c r="A111" s="39">
        <v>41035600</v>
      </c>
      <c r="B111" s="40" t="s">
        <v>137</v>
      </c>
      <c r="C111" s="16">
        <f t="shared" si="3"/>
        <v>0</v>
      </c>
      <c r="D111" s="41"/>
      <c r="E111" s="41"/>
      <c r="F111" s="16"/>
      <c r="G111" s="5"/>
      <c r="H111" s="5"/>
    </row>
    <row r="112" spans="1:9" s="6" customFormat="1" ht="60.75" hidden="1" customHeight="1" x14ac:dyDescent="0.3">
      <c r="A112" s="39">
        <v>41037000</v>
      </c>
      <c r="B112" s="40" t="s">
        <v>129</v>
      </c>
      <c r="C112" s="16">
        <f t="shared" si="3"/>
        <v>0</v>
      </c>
      <c r="D112" s="41"/>
      <c r="E112" s="41"/>
      <c r="F112" s="16"/>
      <c r="G112" s="5"/>
      <c r="H112" s="5"/>
    </row>
    <row r="113" spans="1:11" s="6" customFormat="1" ht="66" hidden="1" customHeight="1" x14ac:dyDescent="0.3">
      <c r="A113" s="39">
        <v>41037300</v>
      </c>
      <c r="B113" s="40" t="s">
        <v>79</v>
      </c>
      <c r="C113" s="16">
        <f t="shared" si="3"/>
        <v>0</v>
      </c>
      <c r="D113" s="41"/>
      <c r="E113" s="41"/>
      <c r="F113" s="16"/>
      <c r="G113" s="5"/>
      <c r="H113" s="5"/>
    </row>
    <row r="114" spans="1:11" s="6" customFormat="1" ht="18" hidden="1" x14ac:dyDescent="0.3">
      <c r="A114" s="39">
        <v>41033500</v>
      </c>
      <c r="B114" s="24" t="s">
        <v>56</v>
      </c>
      <c r="C114" s="16">
        <f t="shared" si="3"/>
        <v>0</v>
      </c>
      <c r="D114" s="31"/>
      <c r="E114" s="21"/>
      <c r="F114" s="21"/>
      <c r="G114" s="5"/>
      <c r="H114" s="5"/>
    </row>
    <row r="115" spans="1:11" hidden="1" x14ac:dyDescent="0.35">
      <c r="C115" s="55"/>
      <c r="D115" s="55"/>
      <c r="E115" s="55"/>
      <c r="F115" s="55"/>
      <c r="I115" s="6"/>
      <c r="J115" s="6"/>
      <c r="K115" s="6"/>
    </row>
    <row r="116" spans="1:11" s="6" customFormat="1" ht="46.5" hidden="1" x14ac:dyDescent="0.3">
      <c r="A116" s="39">
        <v>41030000</v>
      </c>
      <c r="B116" s="40" t="s">
        <v>60</v>
      </c>
      <c r="C116" s="16">
        <f t="shared" ref="C116:C122" si="4">D116+E116</f>
        <v>0</v>
      </c>
      <c r="D116" s="41"/>
      <c r="E116" s="41"/>
      <c r="F116" s="16"/>
      <c r="G116" s="5"/>
      <c r="H116" s="5"/>
    </row>
    <row r="117" spans="1:11" s="6" customFormat="1" ht="62" hidden="1" x14ac:dyDescent="0.3">
      <c r="A117" s="39">
        <v>41030000</v>
      </c>
      <c r="B117" s="40" t="s">
        <v>61</v>
      </c>
      <c r="C117" s="16">
        <f t="shared" si="4"/>
        <v>0</v>
      </c>
      <c r="D117" s="41"/>
      <c r="E117" s="41"/>
      <c r="F117" s="16"/>
      <c r="G117" s="5"/>
      <c r="H117" s="5"/>
    </row>
    <row r="118" spans="1:11" s="6" customFormat="1" ht="46.5" hidden="1" x14ac:dyDescent="0.3">
      <c r="A118" s="39">
        <v>41033700</v>
      </c>
      <c r="B118" s="40" t="s">
        <v>63</v>
      </c>
      <c r="C118" s="16">
        <f t="shared" si="4"/>
        <v>0</v>
      </c>
      <c r="D118" s="41"/>
      <c r="E118" s="41"/>
      <c r="F118" s="16"/>
      <c r="G118" s="5"/>
      <c r="H118" s="5"/>
    </row>
    <row r="119" spans="1:11" s="6" customFormat="1" ht="93" hidden="1" x14ac:dyDescent="0.3">
      <c r="A119" s="39">
        <v>41034300</v>
      </c>
      <c r="B119" s="40" t="s">
        <v>64</v>
      </c>
      <c r="C119" s="16">
        <f t="shared" si="4"/>
        <v>0</v>
      </c>
      <c r="D119" s="41"/>
      <c r="E119" s="41"/>
      <c r="F119" s="16"/>
      <c r="G119" s="5"/>
      <c r="H119" s="5"/>
    </row>
    <row r="120" spans="1:11" s="6" customFormat="1" ht="31" hidden="1" x14ac:dyDescent="0.3">
      <c r="A120" s="39">
        <v>41034400</v>
      </c>
      <c r="B120" s="40" t="s">
        <v>65</v>
      </c>
      <c r="C120" s="16">
        <f t="shared" si="4"/>
        <v>0</v>
      </c>
      <c r="D120" s="41"/>
      <c r="E120" s="41"/>
      <c r="F120" s="16"/>
      <c r="G120" s="5"/>
      <c r="H120" s="5"/>
    </row>
    <row r="121" spans="1:11" s="6" customFormat="1" ht="31" hidden="1" x14ac:dyDescent="0.3">
      <c r="A121" s="39">
        <v>41034800</v>
      </c>
      <c r="B121" s="40" t="s">
        <v>66</v>
      </c>
      <c r="C121" s="16">
        <f t="shared" si="4"/>
        <v>0</v>
      </c>
      <c r="D121" s="41"/>
      <c r="E121" s="41"/>
      <c r="F121" s="16"/>
      <c r="G121" s="5"/>
      <c r="H121" s="5"/>
    </row>
    <row r="122" spans="1:11" s="6" customFormat="1" ht="31" hidden="1" x14ac:dyDescent="0.3">
      <c r="A122" s="39" t="s">
        <v>67</v>
      </c>
      <c r="B122" s="40" t="s">
        <v>68</v>
      </c>
      <c r="C122" s="16">
        <f t="shared" si="4"/>
        <v>0</v>
      </c>
      <c r="D122" s="41"/>
      <c r="E122" s="41"/>
      <c r="F122" s="16"/>
      <c r="G122" s="5"/>
      <c r="H122" s="5"/>
    </row>
    <row r="123" spans="1:11" hidden="1" x14ac:dyDescent="0.35">
      <c r="C123" s="55"/>
      <c r="D123" s="55"/>
      <c r="E123" s="55"/>
      <c r="F123" s="55"/>
      <c r="I123" s="6"/>
      <c r="J123" s="6"/>
      <c r="K123" s="6"/>
    </row>
    <row r="124" spans="1:11" s="6" customFormat="1" ht="46.5" hidden="1" x14ac:dyDescent="0.3">
      <c r="A124" s="39">
        <v>41036300</v>
      </c>
      <c r="B124" s="40" t="s">
        <v>69</v>
      </c>
      <c r="C124" s="16">
        <f t="shared" ref="C124:C131" si="5">D124+E124</f>
        <v>0</v>
      </c>
      <c r="D124" s="41"/>
      <c r="E124" s="41"/>
      <c r="F124" s="16"/>
      <c r="G124" s="5"/>
      <c r="H124" s="5"/>
    </row>
    <row r="125" spans="1:11" s="6" customFormat="1" ht="31" hidden="1" x14ac:dyDescent="0.3">
      <c r="A125" s="39">
        <v>41030000</v>
      </c>
      <c r="B125" s="40" t="s">
        <v>70</v>
      </c>
      <c r="C125" s="16">
        <f t="shared" si="5"/>
        <v>0</v>
      </c>
      <c r="D125" s="41"/>
      <c r="E125" s="41"/>
      <c r="F125" s="16"/>
      <c r="G125" s="5"/>
      <c r="H125" s="5"/>
    </row>
    <row r="126" spans="1:11" s="6" customFormat="1" ht="32.25" hidden="1" customHeight="1" x14ac:dyDescent="0.3">
      <c r="A126" s="56">
        <v>41050000</v>
      </c>
      <c r="B126" s="20" t="s">
        <v>96</v>
      </c>
      <c r="C126" s="16">
        <f t="shared" si="5"/>
        <v>0</v>
      </c>
      <c r="D126" s="41">
        <f>D128</f>
        <v>0</v>
      </c>
      <c r="E126" s="41">
        <f>E128+E127</f>
        <v>0</v>
      </c>
      <c r="F126" s="41">
        <f>F128+F127</f>
        <v>0</v>
      </c>
      <c r="G126" s="5"/>
      <c r="H126" s="5"/>
    </row>
    <row r="127" spans="1:11" s="6" customFormat="1" ht="32.25" hidden="1" customHeight="1" x14ac:dyDescent="0.3">
      <c r="A127" s="39">
        <v>41051000</v>
      </c>
      <c r="B127" s="40" t="s">
        <v>120</v>
      </c>
      <c r="C127" s="16">
        <f t="shared" si="5"/>
        <v>0</v>
      </c>
      <c r="D127" s="41"/>
      <c r="E127" s="41"/>
      <c r="F127" s="16"/>
      <c r="G127" s="5"/>
      <c r="H127" s="5"/>
    </row>
    <row r="128" spans="1:11" s="6" customFormat="1" ht="47.25" hidden="1" customHeight="1" x14ac:dyDescent="0.3">
      <c r="A128" s="39">
        <v>41053900</v>
      </c>
      <c r="B128" s="40" t="s">
        <v>97</v>
      </c>
      <c r="C128" s="16">
        <f t="shared" si="5"/>
        <v>0</v>
      </c>
      <c r="D128" s="41"/>
      <c r="E128" s="41"/>
      <c r="F128" s="41"/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31" hidden="1" x14ac:dyDescent="0.3">
      <c r="A130" s="39">
        <v>41030000</v>
      </c>
      <c r="B130" s="40" t="s">
        <v>72</v>
      </c>
      <c r="C130" s="16">
        <f t="shared" si="5"/>
        <v>0</v>
      </c>
      <c r="D130" s="41"/>
      <c r="E130" s="41"/>
      <c r="F130" s="16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hidden="1" x14ac:dyDescent="0.3">
      <c r="A132" s="51" t="s">
        <v>74</v>
      </c>
      <c r="B132" s="53" t="s">
        <v>75</v>
      </c>
      <c r="C132" s="16"/>
      <c r="D132" s="41"/>
      <c r="E132" s="21">
        <f>E133</f>
        <v>0</v>
      </c>
      <c r="F132" s="16"/>
      <c r="G132" s="5"/>
      <c r="H132" s="5"/>
    </row>
    <row r="133" spans="1:16" s="6" customFormat="1" ht="21" hidden="1" customHeight="1" x14ac:dyDescent="0.3">
      <c r="A133" s="39">
        <v>42020000</v>
      </c>
      <c r="B133" s="40" t="s">
        <v>76</v>
      </c>
      <c r="C133" s="16"/>
      <c r="D133" s="41"/>
      <c r="E133" s="41"/>
      <c r="F133" s="16"/>
      <c r="G133" s="5"/>
      <c r="H133" s="5"/>
    </row>
    <row r="134" spans="1:16" s="6" customFormat="1" ht="21" hidden="1" customHeight="1" x14ac:dyDescent="0.3">
      <c r="A134" s="39"/>
      <c r="B134" s="40"/>
      <c r="C134" s="16"/>
      <c r="D134" s="41"/>
      <c r="E134" s="41"/>
      <c r="F134" s="16"/>
      <c r="G134" s="5"/>
      <c r="H134" s="5"/>
    </row>
    <row r="135" spans="1:16" s="6" customFormat="1" ht="21" customHeight="1" x14ac:dyDescent="0.3">
      <c r="A135" s="59"/>
      <c r="B135" s="60" t="s">
        <v>77</v>
      </c>
      <c r="C135" s="16">
        <f>C88+C89</f>
        <v>0</v>
      </c>
      <c r="D135" s="16">
        <f>D88+D89</f>
        <v>0</v>
      </c>
      <c r="E135" s="16">
        <f>E88+E89</f>
        <v>0</v>
      </c>
      <c r="F135" s="16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122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D10:D12"/>
    <mergeCell ref="E10:F10"/>
    <mergeCell ref="E138:F138"/>
    <mergeCell ref="E139:F139"/>
    <mergeCell ref="E11:E12"/>
    <mergeCell ref="F11:F12"/>
    <mergeCell ref="A8:B8"/>
    <mergeCell ref="A10:A12"/>
    <mergeCell ref="B10:B12"/>
    <mergeCell ref="C10:C12"/>
    <mergeCell ref="A7:B7"/>
    <mergeCell ref="C1:F1"/>
    <mergeCell ref="K1:M1"/>
    <mergeCell ref="C2:F2"/>
    <mergeCell ref="K2:M2"/>
    <mergeCell ref="A6:F6"/>
    <mergeCell ref="C3:F3"/>
    <mergeCell ref="K3:M3"/>
    <mergeCell ref="A4:F4"/>
    <mergeCell ref="A5:F5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65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A1:P149"/>
  <sheetViews>
    <sheetView showGridLines="0" view="pageBreakPreview" zoomScaleNormal="65" zoomScaleSheetLayoutView="10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12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17.25" customHeight="1" x14ac:dyDescent="0.4">
      <c r="A2" s="4"/>
      <c r="B2" s="4"/>
      <c r="C2" s="445" t="s">
        <v>139</v>
      </c>
      <c r="D2" s="445"/>
      <c r="E2" s="445"/>
      <c r="F2" s="445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150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149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hidden="1" customHeight="1" x14ac:dyDescent="0.3">
      <c r="A14" s="13">
        <v>10000000</v>
      </c>
      <c r="B14" s="14" t="s">
        <v>3</v>
      </c>
      <c r="C14" s="15">
        <f>C15+C31+C41</f>
        <v>0</v>
      </c>
      <c r="D14" s="16">
        <f>D15+D31+D41</f>
        <v>0</v>
      </c>
      <c r="E14" s="16">
        <f>E15+E31+E41</f>
        <v>0</v>
      </c>
      <c r="F14" s="16">
        <f>F15+F31+F41</f>
        <v>0</v>
      </c>
      <c r="G14" s="17"/>
      <c r="H14" s="18"/>
    </row>
    <row r="15" spans="1:13" s="19" customFormat="1" ht="31.5" hidden="1" customHeight="1" x14ac:dyDescent="0.3">
      <c r="A15" s="13" t="s">
        <v>106</v>
      </c>
      <c r="B15" s="20" t="s">
        <v>107</v>
      </c>
      <c r="C15" s="21">
        <f>C16+C23</f>
        <v>0</v>
      </c>
      <c r="D15" s="21">
        <f>D16+D23</f>
        <v>0</v>
      </c>
      <c r="E15" s="21"/>
      <c r="F15" s="22"/>
      <c r="G15" s="17"/>
      <c r="H15" s="17"/>
    </row>
    <row r="16" spans="1:13" ht="18" hidden="1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1.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110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103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0</v>
      </c>
      <c r="D88" s="16">
        <f>D14+D46+D85</f>
        <v>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3648754</v>
      </c>
      <c r="D89" s="98">
        <f>D90</f>
        <v>3648754</v>
      </c>
      <c r="E89" s="98">
        <f>E90+E132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3648754</v>
      </c>
      <c r="D90" s="98">
        <f>D96+D91+D126</f>
        <v>3648754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customHeight="1" x14ac:dyDescent="0.3">
      <c r="A91" s="104">
        <v>41020000</v>
      </c>
      <c r="B91" s="107" t="s">
        <v>93</v>
      </c>
      <c r="C91" s="98">
        <f t="shared" si="3"/>
        <v>1348754</v>
      </c>
      <c r="D91" s="108">
        <f>D92+D94+D95+D93</f>
        <v>1348754</v>
      </c>
      <c r="E91" s="108"/>
      <c r="F91" s="108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68.25" customHeight="1" x14ac:dyDescent="0.3">
      <c r="A93" s="117">
        <v>41021300</v>
      </c>
      <c r="B93" s="110" t="s">
        <v>199</v>
      </c>
      <c r="C93" s="92">
        <f t="shared" si="3"/>
        <v>1348754</v>
      </c>
      <c r="D93" s="112">
        <v>1348754</v>
      </c>
      <c r="E93" s="112">
        <v>0</v>
      </c>
      <c r="F93" s="92">
        <v>0</v>
      </c>
      <c r="G93" s="5"/>
      <c r="H93" s="5"/>
    </row>
    <row r="94" spans="1:8" s="6" customFormat="1" ht="46.5" hidden="1" x14ac:dyDescent="0.3">
      <c r="A94" s="39">
        <v>41020200</v>
      </c>
      <c r="B94" s="40" t="s">
        <v>78</v>
      </c>
      <c r="C94" s="16">
        <f t="shared" si="3"/>
        <v>0</v>
      </c>
      <c r="D94" s="41"/>
      <c r="E94" s="41"/>
      <c r="F94" s="16"/>
      <c r="G94" s="5"/>
      <c r="H94" s="5"/>
    </row>
    <row r="95" spans="1:8" s="6" customFormat="1" ht="31" hidden="1" x14ac:dyDescent="0.3">
      <c r="A95" s="39">
        <v>41020600</v>
      </c>
      <c r="B95" s="40" t="s">
        <v>53</v>
      </c>
      <c r="C95" s="16">
        <f t="shared" si="3"/>
        <v>0</v>
      </c>
      <c r="D95" s="41"/>
      <c r="E95" s="41"/>
      <c r="F95" s="16"/>
      <c r="G95" s="5"/>
      <c r="H95" s="5"/>
    </row>
    <row r="96" spans="1:8" s="6" customFormat="1" ht="17.5" hidden="1" x14ac:dyDescent="0.3">
      <c r="A96" s="109">
        <v>41030000</v>
      </c>
      <c r="B96" s="100" t="s">
        <v>94</v>
      </c>
      <c r="C96" s="101">
        <f t="shared" si="3"/>
        <v>0</v>
      </c>
      <c r="D96" s="102">
        <f>D97+D98+D100+D101+D103+D104+D105+D106+D107+D109+D113+D110+D129+D102+D112+D111</f>
        <v>0</v>
      </c>
      <c r="E96" s="102">
        <f>E108+E113</f>
        <v>0</v>
      </c>
      <c r="F96" s="102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103">
        <v>41030600</v>
      </c>
      <c r="B97" s="99" t="s">
        <v>82</v>
      </c>
      <c r="C97" s="101">
        <f t="shared" si="3"/>
        <v>0</v>
      </c>
      <c r="D97" s="101"/>
      <c r="E97" s="101"/>
      <c r="F97" s="101"/>
      <c r="G97" s="5"/>
    </row>
    <row r="98" spans="1:9" s="6" customFormat="1" ht="144.75" hidden="1" customHeight="1" x14ac:dyDescent="0.3">
      <c r="A98" s="103">
        <v>41030800</v>
      </c>
      <c r="B98" s="281" t="s">
        <v>85</v>
      </c>
      <c r="C98" s="101">
        <f t="shared" si="3"/>
        <v>0</v>
      </c>
      <c r="D98" s="101"/>
      <c r="E98" s="101"/>
      <c r="F98" s="101"/>
      <c r="G98" s="5"/>
      <c r="H98" s="5"/>
    </row>
    <row r="99" spans="1:9" s="6" customFormat="1" ht="72" hidden="1" customHeight="1" x14ac:dyDescent="0.3">
      <c r="A99" s="103">
        <v>41030900</v>
      </c>
      <c r="B99" s="99" t="s">
        <v>58</v>
      </c>
      <c r="C99" s="101">
        <f t="shared" si="3"/>
        <v>0</v>
      </c>
      <c r="D99" s="101"/>
      <c r="E99" s="101"/>
      <c r="F99" s="101"/>
      <c r="G99" s="5"/>
      <c r="H99" s="5"/>
    </row>
    <row r="100" spans="1:9" s="6" customFormat="1" ht="46.5" hidden="1" x14ac:dyDescent="0.3">
      <c r="A100" s="103">
        <v>41031000</v>
      </c>
      <c r="B100" s="99" t="s">
        <v>59</v>
      </c>
      <c r="C100" s="101">
        <f t="shared" si="3"/>
        <v>0</v>
      </c>
      <c r="D100" s="101"/>
      <c r="E100" s="101"/>
      <c r="F100" s="101"/>
      <c r="G100" s="5"/>
      <c r="H100" s="5"/>
    </row>
    <row r="101" spans="1:9" s="6" customFormat="1" ht="54.75" hidden="1" customHeight="1" x14ac:dyDescent="0.3">
      <c r="A101" s="103">
        <v>41032600</v>
      </c>
      <c r="B101" s="99" t="s">
        <v>62</v>
      </c>
      <c r="C101" s="101">
        <f t="shared" si="3"/>
        <v>0</v>
      </c>
      <c r="D101" s="101"/>
      <c r="E101" s="101"/>
      <c r="F101" s="101"/>
      <c r="G101" s="5"/>
      <c r="H101" s="5"/>
    </row>
    <row r="102" spans="1:9" s="6" customFormat="1" ht="54.75" hidden="1" customHeight="1" x14ac:dyDescent="0.3">
      <c r="A102" s="103">
        <v>41033000</v>
      </c>
      <c r="B102" s="99" t="s">
        <v>104</v>
      </c>
      <c r="C102" s="101">
        <f t="shared" si="3"/>
        <v>0</v>
      </c>
      <c r="D102" s="260"/>
      <c r="E102" s="101"/>
      <c r="F102" s="101"/>
      <c r="G102" s="5"/>
      <c r="H102" s="5"/>
    </row>
    <row r="103" spans="1:9" s="6" customFormat="1" ht="54.75" hidden="1" customHeight="1" x14ac:dyDescent="0.3">
      <c r="A103" s="39">
        <v>41033600</v>
      </c>
      <c r="B103" s="40" t="s">
        <v>73</v>
      </c>
      <c r="C103" s="16">
        <f t="shared" si="3"/>
        <v>0</v>
      </c>
      <c r="D103" s="16"/>
      <c r="E103" s="16"/>
      <c r="F103" s="16"/>
      <c r="G103" s="5"/>
      <c r="H103" s="5"/>
    </row>
    <row r="104" spans="1:9" s="6" customFormat="1" ht="54.75" hidden="1" customHeight="1" x14ac:dyDescent="0.3">
      <c r="A104" s="39">
        <v>41033700</v>
      </c>
      <c r="B104" s="40" t="s">
        <v>63</v>
      </c>
      <c r="C104" s="16">
        <f t="shared" si="3"/>
        <v>0</v>
      </c>
      <c r="D104" s="16"/>
      <c r="E104" s="16"/>
      <c r="F104" s="16"/>
      <c r="G104" s="5"/>
      <c r="H104" s="5"/>
    </row>
    <row r="105" spans="1:9" s="6" customFormat="1" ht="18" hidden="1" x14ac:dyDescent="0.3">
      <c r="A105" s="39">
        <v>41033900</v>
      </c>
      <c r="B105" s="24" t="s">
        <v>54</v>
      </c>
      <c r="C105" s="16">
        <f t="shared" si="3"/>
        <v>0</v>
      </c>
      <c r="D105" s="41"/>
      <c r="E105" s="41"/>
      <c r="F105" s="21"/>
      <c r="G105" s="5"/>
      <c r="H105" s="5"/>
    </row>
    <row r="106" spans="1:9" s="6" customFormat="1" ht="18" hidden="1" x14ac:dyDescent="0.3">
      <c r="A106" s="39">
        <v>41034200</v>
      </c>
      <c r="B106" s="24" t="s">
        <v>55</v>
      </c>
      <c r="C106" s="16">
        <f t="shared" si="3"/>
        <v>0</v>
      </c>
      <c r="D106" s="41"/>
      <c r="E106" s="41"/>
      <c r="F106" s="21"/>
      <c r="G106" s="5"/>
      <c r="H106" s="5"/>
    </row>
    <row r="107" spans="1:9" s="6" customFormat="1" ht="97.5" hidden="1" customHeight="1" x14ac:dyDescent="0.3">
      <c r="A107" s="39">
        <v>41034400</v>
      </c>
      <c r="B107" s="24" t="s">
        <v>136</v>
      </c>
      <c r="C107" s="16">
        <f t="shared" si="3"/>
        <v>0</v>
      </c>
      <c r="D107" s="41"/>
      <c r="E107" s="41"/>
      <c r="F107" s="21"/>
      <c r="G107" s="5"/>
      <c r="H107" s="5"/>
      <c r="I107" s="54"/>
    </row>
    <row r="108" spans="1:9" s="6" customFormat="1" ht="62" hidden="1" x14ac:dyDescent="0.3">
      <c r="A108" s="39">
        <v>41034900</v>
      </c>
      <c r="B108" s="24" t="s">
        <v>57</v>
      </c>
      <c r="C108" s="16">
        <f t="shared" si="3"/>
        <v>0</v>
      </c>
      <c r="D108" s="41"/>
      <c r="E108" s="41"/>
      <c r="F108" s="31"/>
      <c r="G108" s="5"/>
      <c r="H108" s="5"/>
    </row>
    <row r="109" spans="1:9" s="6" customFormat="1" ht="109.5" hidden="1" customHeight="1" x14ac:dyDescent="0.3">
      <c r="A109" s="39">
        <v>41035800</v>
      </c>
      <c r="B109" s="40" t="s">
        <v>86</v>
      </c>
      <c r="C109" s="16">
        <f t="shared" si="3"/>
        <v>0</v>
      </c>
      <c r="D109" s="41"/>
      <c r="E109" s="41"/>
      <c r="F109" s="16"/>
      <c r="G109" s="5"/>
      <c r="H109" s="5"/>
    </row>
    <row r="110" spans="1:9" s="6" customFormat="1" ht="60.75" hidden="1" customHeight="1" x14ac:dyDescent="0.3">
      <c r="A110" s="39">
        <v>41035400</v>
      </c>
      <c r="B110" s="40" t="s">
        <v>71</v>
      </c>
      <c r="C110" s="16">
        <f t="shared" si="3"/>
        <v>0</v>
      </c>
      <c r="D110" s="41"/>
      <c r="E110" s="41"/>
      <c r="F110" s="16"/>
      <c r="G110" s="5"/>
      <c r="H110" s="5"/>
    </row>
    <row r="111" spans="1:9" s="6" customFormat="1" ht="60.75" hidden="1" customHeight="1" x14ac:dyDescent="0.3">
      <c r="A111" s="39">
        <v>41035600</v>
      </c>
      <c r="B111" s="40" t="s">
        <v>137</v>
      </c>
      <c r="C111" s="16">
        <f t="shared" si="3"/>
        <v>0</v>
      </c>
      <c r="D111" s="41"/>
      <c r="E111" s="41"/>
      <c r="F111" s="16"/>
      <c r="G111" s="5"/>
      <c r="H111" s="5"/>
    </row>
    <row r="112" spans="1:9" s="6" customFormat="1" ht="60.75" hidden="1" customHeight="1" x14ac:dyDescent="0.3">
      <c r="A112" s="39">
        <v>41037000</v>
      </c>
      <c r="B112" s="40" t="s">
        <v>129</v>
      </c>
      <c r="C112" s="16">
        <f t="shared" si="3"/>
        <v>0</v>
      </c>
      <c r="D112" s="41"/>
      <c r="E112" s="41"/>
      <c r="F112" s="16"/>
      <c r="G112" s="5"/>
      <c r="H112" s="5"/>
    </row>
    <row r="113" spans="1:11" s="6" customFormat="1" ht="66" hidden="1" customHeight="1" x14ac:dyDescent="0.3">
      <c r="A113" s="39">
        <v>41037300</v>
      </c>
      <c r="B113" s="40" t="s">
        <v>79</v>
      </c>
      <c r="C113" s="16">
        <f t="shared" si="3"/>
        <v>0</v>
      </c>
      <c r="D113" s="41"/>
      <c r="E113" s="41"/>
      <c r="F113" s="16"/>
      <c r="G113" s="5"/>
      <c r="H113" s="5"/>
    </row>
    <row r="114" spans="1:11" s="6" customFormat="1" ht="18" hidden="1" x14ac:dyDescent="0.3">
      <c r="A114" s="39">
        <v>41033500</v>
      </c>
      <c r="B114" s="24" t="s">
        <v>56</v>
      </c>
      <c r="C114" s="16">
        <f t="shared" si="3"/>
        <v>0</v>
      </c>
      <c r="D114" s="31"/>
      <c r="E114" s="21"/>
      <c r="F114" s="21"/>
      <c r="G114" s="5"/>
      <c r="H114" s="5"/>
    </row>
    <row r="115" spans="1:11" hidden="1" x14ac:dyDescent="0.35">
      <c r="C115" s="55"/>
      <c r="D115" s="55"/>
      <c r="E115" s="55"/>
      <c r="F115" s="55"/>
      <c r="I115" s="6"/>
      <c r="J115" s="6"/>
      <c r="K115" s="6"/>
    </row>
    <row r="116" spans="1:11" s="6" customFormat="1" ht="46.5" hidden="1" x14ac:dyDescent="0.3">
      <c r="A116" s="39">
        <v>41030000</v>
      </c>
      <c r="B116" s="40" t="s">
        <v>60</v>
      </c>
      <c r="C116" s="16">
        <f t="shared" ref="C116:C122" si="4">D116+E116</f>
        <v>0</v>
      </c>
      <c r="D116" s="41"/>
      <c r="E116" s="41"/>
      <c r="F116" s="16"/>
      <c r="G116" s="5"/>
      <c r="H116" s="5"/>
    </row>
    <row r="117" spans="1:11" s="6" customFormat="1" ht="62" hidden="1" x14ac:dyDescent="0.3">
      <c r="A117" s="39">
        <v>41030000</v>
      </c>
      <c r="B117" s="40" t="s">
        <v>61</v>
      </c>
      <c r="C117" s="16">
        <f t="shared" si="4"/>
        <v>0</v>
      </c>
      <c r="D117" s="41"/>
      <c r="E117" s="41"/>
      <c r="F117" s="16"/>
      <c r="G117" s="5"/>
      <c r="H117" s="5"/>
    </row>
    <row r="118" spans="1:11" s="6" customFormat="1" ht="46.5" hidden="1" x14ac:dyDescent="0.3">
      <c r="A118" s="39">
        <v>41033700</v>
      </c>
      <c r="B118" s="40" t="s">
        <v>63</v>
      </c>
      <c r="C118" s="16">
        <f t="shared" si="4"/>
        <v>0</v>
      </c>
      <c r="D118" s="41"/>
      <c r="E118" s="41"/>
      <c r="F118" s="16"/>
      <c r="G118" s="5"/>
      <c r="H118" s="5"/>
    </row>
    <row r="119" spans="1:11" s="6" customFormat="1" ht="93" hidden="1" x14ac:dyDescent="0.3">
      <c r="A119" s="39">
        <v>41034300</v>
      </c>
      <c r="B119" s="40" t="s">
        <v>64</v>
      </c>
      <c r="C119" s="16">
        <f t="shared" si="4"/>
        <v>0</v>
      </c>
      <c r="D119" s="41"/>
      <c r="E119" s="41"/>
      <c r="F119" s="16"/>
      <c r="G119" s="5"/>
      <c r="H119" s="5"/>
    </row>
    <row r="120" spans="1:11" s="6" customFormat="1" ht="31" hidden="1" x14ac:dyDescent="0.3">
      <c r="A120" s="39">
        <v>41034400</v>
      </c>
      <c r="B120" s="40" t="s">
        <v>65</v>
      </c>
      <c r="C120" s="16">
        <f t="shared" si="4"/>
        <v>0</v>
      </c>
      <c r="D120" s="41"/>
      <c r="E120" s="41"/>
      <c r="F120" s="16"/>
      <c r="G120" s="5"/>
      <c r="H120" s="5"/>
    </row>
    <row r="121" spans="1:11" s="6" customFormat="1" ht="31" hidden="1" x14ac:dyDescent="0.3">
      <c r="A121" s="39">
        <v>41034800</v>
      </c>
      <c r="B121" s="40" t="s">
        <v>66</v>
      </c>
      <c r="C121" s="16">
        <f t="shared" si="4"/>
        <v>0</v>
      </c>
      <c r="D121" s="41"/>
      <c r="E121" s="41"/>
      <c r="F121" s="16"/>
      <c r="G121" s="5"/>
      <c r="H121" s="5"/>
    </row>
    <row r="122" spans="1:11" s="6" customFormat="1" ht="31" hidden="1" x14ac:dyDescent="0.3">
      <c r="A122" s="39" t="s">
        <v>67</v>
      </c>
      <c r="B122" s="40" t="s">
        <v>68</v>
      </c>
      <c r="C122" s="16">
        <f t="shared" si="4"/>
        <v>0</v>
      </c>
      <c r="D122" s="41"/>
      <c r="E122" s="41"/>
      <c r="F122" s="16"/>
      <c r="G122" s="5"/>
      <c r="H122" s="5"/>
    </row>
    <row r="123" spans="1:11" hidden="1" x14ac:dyDescent="0.35">
      <c r="C123" s="55"/>
      <c r="D123" s="55"/>
      <c r="E123" s="55"/>
      <c r="F123" s="55"/>
      <c r="I123" s="6"/>
      <c r="J123" s="6"/>
      <c r="K123" s="6"/>
    </row>
    <row r="124" spans="1:11" s="6" customFormat="1" ht="46.5" hidden="1" x14ac:dyDescent="0.3">
      <c r="A124" s="39">
        <v>41036300</v>
      </c>
      <c r="B124" s="40" t="s">
        <v>69</v>
      </c>
      <c r="C124" s="16">
        <f t="shared" ref="C124:C131" si="5">D124+E124</f>
        <v>0</v>
      </c>
      <c r="D124" s="41"/>
      <c r="E124" s="41"/>
      <c r="F124" s="16"/>
      <c r="G124" s="5"/>
      <c r="H124" s="5"/>
    </row>
    <row r="125" spans="1:11" s="6" customFormat="1" ht="31" hidden="1" x14ac:dyDescent="0.3">
      <c r="A125" s="39">
        <v>41030000</v>
      </c>
      <c r="B125" s="40" t="s">
        <v>70</v>
      </c>
      <c r="C125" s="16">
        <f t="shared" si="5"/>
        <v>0</v>
      </c>
      <c r="D125" s="41"/>
      <c r="E125" s="41"/>
      <c r="F125" s="16"/>
      <c r="G125" s="5"/>
      <c r="H125" s="5"/>
    </row>
    <row r="126" spans="1:11" s="6" customFormat="1" ht="32.25" customHeight="1" x14ac:dyDescent="0.3">
      <c r="A126" s="113">
        <v>41050000</v>
      </c>
      <c r="B126" s="114" t="s">
        <v>96</v>
      </c>
      <c r="C126" s="96">
        <f t="shared" si="5"/>
        <v>2300000</v>
      </c>
      <c r="D126" s="97">
        <f>D128</f>
        <v>2300000</v>
      </c>
      <c r="E126" s="97">
        <f>E128+E127</f>
        <v>0</v>
      </c>
      <c r="F126" s="97">
        <f>F128+F127</f>
        <v>0</v>
      </c>
      <c r="G126" s="5"/>
      <c r="H126" s="5"/>
    </row>
    <row r="127" spans="1:11" s="6" customFormat="1" ht="32.25" hidden="1" customHeight="1" x14ac:dyDescent="0.3">
      <c r="A127" s="39">
        <v>41051000</v>
      </c>
      <c r="B127" s="40" t="s">
        <v>120</v>
      </c>
      <c r="C127" s="16">
        <f t="shared" si="5"/>
        <v>0</v>
      </c>
      <c r="D127" s="41"/>
      <c r="E127" s="41"/>
      <c r="F127" s="16"/>
      <c r="G127" s="5"/>
      <c r="H127" s="5"/>
    </row>
    <row r="128" spans="1:11" s="6" customFormat="1" ht="47.25" customHeight="1" x14ac:dyDescent="0.3">
      <c r="A128" s="296">
        <v>41053900</v>
      </c>
      <c r="B128" s="297" t="s">
        <v>97</v>
      </c>
      <c r="C128" s="298">
        <f t="shared" si="5"/>
        <v>2300000</v>
      </c>
      <c r="D128" s="299">
        <v>2300000</v>
      </c>
      <c r="E128" s="299"/>
      <c r="F128" s="299"/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31" hidden="1" x14ac:dyDescent="0.3">
      <c r="A130" s="39">
        <v>41030000</v>
      </c>
      <c r="B130" s="40" t="s">
        <v>72</v>
      </c>
      <c r="C130" s="16">
        <f t="shared" si="5"/>
        <v>0</v>
      </c>
      <c r="D130" s="41"/>
      <c r="E130" s="41"/>
      <c r="F130" s="16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hidden="1" x14ac:dyDescent="0.3">
      <c r="A132" s="51" t="s">
        <v>74</v>
      </c>
      <c r="B132" s="53" t="s">
        <v>75</v>
      </c>
      <c r="C132" s="16"/>
      <c r="D132" s="41"/>
      <c r="E132" s="21">
        <f>E133</f>
        <v>0</v>
      </c>
      <c r="F132" s="16"/>
      <c r="G132" s="5"/>
      <c r="H132" s="5"/>
    </row>
    <row r="133" spans="1:16" s="6" customFormat="1" ht="21" hidden="1" customHeight="1" x14ac:dyDescent="0.3">
      <c r="A133" s="39">
        <v>42020000</v>
      </c>
      <c r="B133" s="40" t="s">
        <v>76</v>
      </c>
      <c r="C133" s="16"/>
      <c r="D133" s="41"/>
      <c r="E133" s="41"/>
      <c r="F133" s="16"/>
      <c r="G133" s="5"/>
      <c r="H133" s="5"/>
    </row>
    <row r="134" spans="1:16" s="6" customFormat="1" ht="21" hidden="1" customHeight="1" x14ac:dyDescent="0.3">
      <c r="A134" s="39"/>
      <c r="B134" s="40"/>
      <c r="C134" s="16"/>
      <c r="D134" s="41"/>
      <c r="E134" s="41"/>
      <c r="F134" s="16"/>
      <c r="G134" s="5"/>
      <c r="H134" s="5"/>
    </row>
    <row r="135" spans="1:16" s="6" customFormat="1" ht="21" customHeight="1" x14ac:dyDescent="0.3">
      <c r="A135" s="124"/>
      <c r="B135" s="125" t="s">
        <v>77</v>
      </c>
      <c r="C135" s="126">
        <f>C88+C89</f>
        <v>3648754</v>
      </c>
      <c r="D135" s="126">
        <f>D88+D89</f>
        <v>3648754</v>
      </c>
      <c r="E135" s="126">
        <f>E88+E89</f>
        <v>0</v>
      </c>
      <c r="F135" s="126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122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A4:F4"/>
    <mergeCell ref="A5:F5"/>
    <mergeCell ref="C1:F1"/>
    <mergeCell ref="K1:M1"/>
    <mergeCell ref="C2:F2"/>
    <mergeCell ref="K2:M2"/>
    <mergeCell ref="C3:F3"/>
    <mergeCell ref="K3:M3"/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65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A1:P149"/>
  <sheetViews>
    <sheetView showGridLines="0" view="pageBreakPreview" zoomScaleNormal="65" zoomScaleSheetLayoutView="10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12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17.25" customHeight="1" x14ac:dyDescent="0.4">
      <c r="A2" s="4"/>
      <c r="B2" s="4"/>
      <c r="C2" s="445" t="s">
        <v>139</v>
      </c>
      <c r="D2" s="445"/>
      <c r="E2" s="445"/>
      <c r="F2" s="445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145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hidden="1" customHeight="1" x14ac:dyDescent="0.3">
      <c r="A14" s="13">
        <v>10000000</v>
      </c>
      <c r="B14" s="14" t="s">
        <v>3</v>
      </c>
      <c r="C14" s="15">
        <f>C15+C31+C41</f>
        <v>0</v>
      </c>
      <c r="D14" s="16">
        <f>D15+D31+D41</f>
        <v>0</v>
      </c>
      <c r="E14" s="16">
        <f>E15+E31+E41</f>
        <v>0</v>
      </c>
      <c r="F14" s="16">
        <f>F15+F31+F41</f>
        <v>0</v>
      </c>
      <c r="G14" s="17"/>
      <c r="H14" s="18"/>
    </row>
    <row r="15" spans="1:13" s="19" customFormat="1" ht="31.5" hidden="1" customHeight="1" x14ac:dyDescent="0.3">
      <c r="A15" s="13" t="s">
        <v>106</v>
      </c>
      <c r="B15" s="20" t="s">
        <v>107</v>
      </c>
      <c r="C15" s="21">
        <f>C16+C23</f>
        <v>0</v>
      </c>
      <c r="D15" s="21">
        <f>D16+D23</f>
        <v>0</v>
      </c>
      <c r="E15" s="21"/>
      <c r="F15" s="22"/>
      <c r="G15" s="17"/>
      <c r="H15" s="17"/>
    </row>
    <row r="16" spans="1:13" ht="18" hidden="1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3.7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110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103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0</v>
      </c>
      <c r="D88" s="16">
        <f>D14+D46+D85</f>
        <v>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40000000</v>
      </c>
      <c r="D89" s="98">
        <f>D90</f>
        <v>40000000</v>
      </c>
      <c r="E89" s="98">
        <f>E90+E132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40000000</v>
      </c>
      <c r="D90" s="98">
        <f>D96+D91+D126</f>
        <v>40000000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hidden="1" customHeight="1" x14ac:dyDescent="0.3">
      <c r="A91" s="51">
        <v>41020000</v>
      </c>
      <c r="B91" s="53" t="s">
        <v>93</v>
      </c>
      <c r="C91" s="16">
        <f t="shared" si="3"/>
        <v>0</v>
      </c>
      <c r="D91" s="21">
        <f>D92+D94+D95+D93</f>
        <v>0</v>
      </c>
      <c r="E91" s="21"/>
      <c r="F91" s="21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68.25" hidden="1" customHeight="1" x14ac:dyDescent="0.3">
      <c r="A93" s="39">
        <v>41021100</v>
      </c>
      <c r="B93" s="40" t="s">
        <v>138</v>
      </c>
      <c r="C93" s="16">
        <f t="shared" si="3"/>
        <v>0</v>
      </c>
      <c r="D93" s="41"/>
      <c r="E93" s="41"/>
      <c r="F93" s="16"/>
      <c r="G93" s="5"/>
      <c r="H93" s="5"/>
    </row>
    <row r="94" spans="1:8" s="6" customFormat="1" ht="46.5" hidden="1" x14ac:dyDescent="0.3">
      <c r="A94" s="39">
        <v>41020200</v>
      </c>
      <c r="B94" s="40" t="s">
        <v>78</v>
      </c>
      <c r="C94" s="16">
        <f t="shared" si="3"/>
        <v>0</v>
      </c>
      <c r="D94" s="41"/>
      <c r="E94" s="41"/>
      <c r="F94" s="16"/>
      <c r="G94" s="5"/>
      <c r="H94" s="5"/>
    </row>
    <row r="95" spans="1:8" s="6" customFormat="1" ht="31" hidden="1" x14ac:dyDescent="0.3">
      <c r="A95" s="39">
        <v>41020600</v>
      </c>
      <c r="B95" s="40" t="s">
        <v>53</v>
      </c>
      <c r="C95" s="16">
        <f t="shared" si="3"/>
        <v>0</v>
      </c>
      <c r="D95" s="41"/>
      <c r="E95" s="41"/>
      <c r="F95" s="16"/>
      <c r="G95" s="5"/>
      <c r="H95" s="5"/>
    </row>
    <row r="96" spans="1:8" s="6" customFormat="1" ht="17.5" hidden="1" x14ac:dyDescent="0.3">
      <c r="A96" s="51">
        <v>41030000</v>
      </c>
      <c r="B96" s="53" t="s">
        <v>94</v>
      </c>
      <c r="C96" s="16">
        <f t="shared" si="3"/>
        <v>0</v>
      </c>
      <c r="D96" s="21">
        <f>D97+D98+D100+D101+D103+D104+D105+D106+D107+D109+D113+D110+D129+D102+D112+D111</f>
        <v>0</v>
      </c>
      <c r="E96" s="21">
        <f>E108+E113</f>
        <v>0</v>
      </c>
      <c r="F96" s="21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39">
        <v>41030600</v>
      </c>
      <c r="B97" s="40" t="s">
        <v>82</v>
      </c>
      <c r="C97" s="16">
        <f t="shared" si="3"/>
        <v>0</v>
      </c>
      <c r="D97" s="16"/>
      <c r="E97" s="16"/>
      <c r="F97" s="16"/>
      <c r="G97" s="5"/>
    </row>
    <row r="98" spans="1:9" s="6" customFormat="1" ht="144.75" hidden="1" customHeight="1" x14ac:dyDescent="0.3">
      <c r="A98" s="39">
        <v>41030800</v>
      </c>
      <c r="B98" s="24" t="s">
        <v>85</v>
      </c>
      <c r="C98" s="16">
        <f t="shared" si="3"/>
        <v>0</v>
      </c>
      <c r="D98" s="16"/>
      <c r="E98" s="16"/>
      <c r="F98" s="16"/>
      <c r="G98" s="5"/>
      <c r="H98" s="5"/>
    </row>
    <row r="99" spans="1:9" s="6" customFormat="1" ht="72" hidden="1" customHeight="1" x14ac:dyDescent="0.3">
      <c r="A99" s="39">
        <v>41030900</v>
      </c>
      <c r="B99" s="40" t="s">
        <v>58</v>
      </c>
      <c r="C99" s="16">
        <f t="shared" si="3"/>
        <v>0</v>
      </c>
      <c r="D99" s="16"/>
      <c r="E99" s="16"/>
      <c r="F99" s="16"/>
      <c r="G99" s="5"/>
      <c r="H99" s="5"/>
    </row>
    <row r="100" spans="1:9" s="6" customFormat="1" ht="46.5" hidden="1" x14ac:dyDescent="0.3">
      <c r="A100" s="39">
        <v>41031000</v>
      </c>
      <c r="B100" s="40" t="s">
        <v>59</v>
      </c>
      <c r="C100" s="16">
        <f t="shared" si="3"/>
        <v>0</v>
      </c>
      <c r="D100" s="16"/>
      <c r="E100" s="16"/>
      <c r="F100" s="16"/>
      <c r="G100" s="5"/>
      <c r="H100" s="5"/>
    </row>
    <row r="101" spans="1:9" s="6" customFormat="1" ht="54.75" hidden="1" customHeight="1" x14ac:dyDescent="0.3">
      <c r="A101" s="39">
        <v>41032600</v>
      </c>
      <c r="B101" s="40" t="s">
        <v>62</v>
      </c>
      <c r="C101" s="16">
        <f t="shared" si="3"/>
        <v>0</v>
      </c>
      <c r="D101" s="16"/>
      <c r="E101" s="16"/>
      <c r="F101" s="16"/>
      <c r="G101" s="5"/>
      <c r="H101" s="5"/>
    </row>
    <row r="102" spans="1:9" s="6" customFormat="1" ht="54.75" hidden="1" customHeight="1" x14ac:dyDescent="0.3">
      <c r="A102" s="39">
        <v>41033000</v>
      </c>
      <c r="B102" s="40" t="s">
        <v>104</v>
      </c>
      <c r="C102" s="16">
        <f t="shared" si="3"/>
        <v>0</v>
      </c>
      <c r="D102" s="41"/>
      <c r="E102" s="16"/>
      <c r="F102" s="16"/>
      <c r="G102" s="5"/>
      <c r="H102" s="5"/>
    </row>
    <row r="103" spans="1:9" s="6" customFormat="1" ht="54.75" hidden="1" customHeight="1" x14ac:dyDescent="0.3">
      <c r="A103" s="39">
        <v>41033600</v>
      </c>
      <c r="B103" s="40" t="s">
        <v>73</v>
      </c>
      <c r="C103" s="16">
        <f t="shared" si="3"/>
        <v>0</v>
      </c>
      <c r="D103" s="16"/>
      <c r="E103" s="16"/>
      <c r="F103" s="16"/>
      <c r="G103" s="5"/>
      <c r="H103" s="5"/>
    </row>
    <row r="104" spans="1:9" s="6" customFormat="1" ht="54.75" hidden="1" customHeight="1" x14ac:dyDescent="0.3">
      <c r="A104" s="39">
        <v>41033700</v>
      </c>
      <c r="B104" s="40" t="s">
        <v>63</v>
      </c>
      <c r="C104" s="16">
        <f t="shared" si="3"/>
        <v>0</v>
      </c>
      <c r="D104" s="16"/>
      <c r="E104" s="16"/>
      <c r="F104" s="16"/>
      <c r="G104" s="5"/>
      <c r="H104" s="5"/>
    </row>
    <row r="105" spans="1:9" s="6" customFormat="1" ht="18" hidden="1" x14ac:dyDescent="0.3">
      <c r="A105" s="39">
        <v>41033900</v>
      </c>
      <c r="B105" s="24" t="s">
        <v>54</v>
      </c>
      <c r="C105" s="16">
        <f t="shared" si="3"/>
        <v>0</v>
      </c>
      <c r="D105" s="41"/>
      <c r="E105" s="41"/>
      <c r="F105" s="21"/>
      <c r="G105" s="5"/>
      <c r="H105" s="5"/>
    </row>
    <row r="106" spans="1:9" s="6" customFormat="1" ht="18" hidden="1" x14ac:dyDescent="0.3">
      <c r="A106" s="39">
        <v>41034200</v>
      </c>
      <c r="B106" s="24" t="s">
        <v>55</v>
      </c>
      <c r="C106" s="16">
        <f t="shared" si="3"/>
        <v>0</v>
      </c>
      <c r="D106" s="41"/>
      <c r="E106" s="41"/>
      <c r="F106" s="21"/>
      <c r="G106" s="5"/>
      <c r="H106" s="5"/>
    </row>
    <row r="107" spans="1:9" s="6" customFormat="1" ht="97.5" hidden="1" customHeight="1" x14ac:dyDescent="0.3">
      <c r="A107" s="39">
        <v>41034400</v>
      </c>
      <c r="B107" s="24" t="s">
        <v>136</v>
      </c>
      <c r="C107" s="16">
        <f t="shared" si="3"/>
        <v>0</v>
      </c>
      <c r="D107" s="41"/>
      <c r="E107" s="41"/>
      <c r="F107" s="21"/>
      <c r="G107" s="5"/>
      <c r="H107" s="5"/>
      <c r="I107" s="54"/>
    </row>
    <row r="108" spans="1:9" s="6" customFormat="1" ht="62" hidden="1" x14ac:dyDescent="0.3">
      <c r="A108" s="39">
        <v>41034900</v>
      </c>
      <c r="B108" s="24" t="s">
        <v>57</v>
      </c>
      <c r="C108" s="16">
        <f t="shared" si="3"/>
        <v>0</v>
      </c>
      <c r="D108" s="41"/>
      <c r="E108" s="41"/>
      <c r="F108" s="31"/>
      <c r="G108" s="5"/>
      <c r="H108" s="5"/>
    </row>
    <row r="109" spans="1:9" s="6" customFormat="1" ht="109.5" hidden="1" customHeight="1" x14ac:dyDescent="0.3">
      <c r="A109" s="39">
        <v>41035800</v>
      </c>
      <c r="B109" s="40" t="s">
        <v>86</v>
      </c>
      <c r="C109" s="16">
        <f t="shared" si="3"/>
        <v>0</v>
      </c>
      <c r="D109" s="41"/>
      <c r="E109" s="41"/>
      <c r="F109" s="16"/>
      <c r="G109" s="5"/>
      <c r="H109" s="5"/>
    </row>
    <row r="110" spans="1:9" s="6" customFormat="1" ht="60.75" hidden="1" customHeight="1" x14ac:dyDescent="0.3">
      <c r="A110" s="39">
        <v>41035400</v>
      </c>
      <c r="B110" s="40" t="s">
        <v>71</v>
      </c>
      <c r="C110" s="16">
        <f t="shared" si="3"/>
        <v>0</v>
      </c>
      <c r="D110" s="41"/>
      <c r="E110" s="41"/>
      <c r="F110" s="16"/>
      <c r="G110" s="5"/>
      <c r="H110" s="5"/>
    </row>
    <row r="111" spans="1:9" s="6" customFormat="1" ht="60.75" hidden="1" customHeight="1" x14ac:dyDescent="0.3">
      <c r="A111" s="39">
        <v>41035600</v>
      </c>
      <c r="B111" s="40" t="s">
        <v>137</v>
      </c>
      <c r="C111" s="16">
        <f t="shared" si="3"/>
        <v>0</v>
      </c>
      <c r="D111" s="41"/>
      <c r="E111" s="41"/>
      <c r="F111" s="16"/>
      <c r="G111" s="5"/>
      <c r="H111" s="5"/>
    </row>
    <row r="112" spans="1:9" s="6" customFormat="1" ht="60.75" hidden="1" customHeight="1" x14ac:dyDescent="0.3">
      <c r="A112" s="39">
        <v>41037000</v>
      </c>
      <c r="B112" s="40" t="s">
        <v>129</v>
      </c>
      <c r="C112" s="16">
        <f t="shared" si="3"/>
        <v>0</v>
      </c>
      <c r="D112" s="41"/>
      <c r="E112" s="41"/>
      <c r="F112" s="16"/>
      <c r="G112" s="5"/>
      <c r="H112" s="5"/>
    </row>
    <row r="113" spans="1:11" s="6" customFormat="1" ht="66" hidden="1" customHeight="1" x14ac:dyDescent="0.3">
      <c r="A113" s="39">
        <v>41037300</v>
      </c>
      <c r="B113" s="40" t="s">
        <v>79</v>
      </c>
      <c r="C113" s="16">
        <f t="shared" si="3"/>
        <v>0</v>
      </c>
      <c r="D113" s="41"/>
      <c r="E113" s="41"/>
      <c r="F113" s="16"/>
      <c r="G113" s="5"/>
      <c r="H113" s="5"/>
    </row>
    <row r="114" spans="1:11" s="6" customFormat="1" ht="18" hidden="1" x14ac:dyDescent="0.3">
      <c r="A114" s="39">
        <v>41033500</v>
      </c>
      <c r="B114" s="24" t="s">
        <v>56</v>
      </c>
      <c r="C114" s="16">
        <f t="shared" si="3"/>
        <v>0</v>
      </c>
      <c r="D114" s="31"/>
      <c r="E114" s="21"/>
      <c r="F114" s="21"/>
      <c r="G114" s="5"/>
      <c r="H114" s="5"/>
    </row>
    <row r="115" spans="1:11" hidden="1" x14ac:dyDescent="0.35">
      <c r="C115" s="55"/>
      <c r="D115" s="55"/>
      <c r="E115" s="55"/>
      <c r="F115" s="55"/>
      <c r="I115" s="6"/>
      <c r="J115" s="6"/>
      <c r="K115" s="6"/>
    </row>
    <row r="116" spans="1:11" s="6" customFormat="1" ht="46.5" hidden="1" x14ac:dyDescent="0.3">
      <c r="A116" s="39">
        <v>41030000</v>
      </c>
      <c r="B116" s="40" t="s">
        <v>60</v>
      </c>
      <c r="C116" s="16">
        <f t="shared" ref="C116:C122" si="4">D116+E116</f>
        <v>0</v>
      </c>
      <c r="D116" s="41"/>
      <c r="E116" s="41"/>
      <c r="F116" s="16"/>
      <c r="G116" s="5"/>
      <c r="H116" s="5"/>
    </row>
    <row r="117" spans="1:11" s="6" customFormat="1" ht="62" hidden="1" x14ac:dyDescent="0.3">
      <c r="A117" s="39">
        <v>41030000</v>
      </c>
      <c r="B117" s="40" t="s">
        <v>61</v>
      </c>
      <c r="C117" s="16">
        <f t="shared" si="4"/>
        <v>0</v>
      </c>
      <c r="D117" s="41"/>
      <c r="E117" s="41"/>
      <c r="F117" s="16"/>
      <c r="G117" s="5"/>
      <c r="H117" s="5"/>
    </row>
    <row r="118" spans="1:11" s="6" customFormat="1" ht="46.5" hidden="1" x14ac:dyDescent="0.3">
      <c r="A118" s="39">
        <v>41033700</v>
      </c>
      <c r="B118" s="40" t="s">
        <v>63</v>
      </c>
      <c r="C118" s="16">
        <f t="shared" si="4"/>
        <v>0</v>
      </c>
      <c r="D118" s="41"/>
      <c r="E118" s="41"/>
      <c r="F118" s="16"/>
      <c r="G118" s="5"/>
      <c r="H118" s="5"/>
    </row>
    <row r="119" spans="1:11" s="6" customFormat="1" ht="93" hidden="1" x14ac:dyDescent="0.3">
      <c r="A119" s="39">
        <v>41034300</v>
      </c>
      <c r="B119" s="40" t="s">
        <v>64</v>
      </c>
      <c r="C119" s="16">
        <f t="shared" si="4"/>
        <v>0</v>
      </c>
      <c r="D119" s="41"/>
      <c r="E119" s="41"/>
      <c r="F119" s="16"/>
      <c r="G119" s="5"/>
      <c r="H119" s="5"/>
    </row>
    <row r="120" spans="1:11" s="6" customFormat="1" ht="31" hidden="1" x14ac:dyDescent="0.3">
      <c r="A120" s="39">
        <v>41034400</v>
      </c>
      <c r="B120" s="40" t="s">
        <v>65</v>
      </c>
      <c r="C120" s="16">
        <f t="shared" si="4"/>
        <v>0</v>
      </c>
      <c r="D120" s="41"/>
      <c r="E120" s="41"/>
      <c r="F120" s="16"/>
      <c r="G120" s="5"/>
      <c r="H120" s="5"/>
    </row>
    <row r="121" spans="1:11" s="6" customFormat="1" ht="31" hidden="1" x14ac:dyDescent="0.3">
      <c r="A121" s="39">
        <v>41034800</v>
      </c>
      <c r="B121" s="40" t="s">
        <v>66</v>
      </c>
      <c r="C121" s="16">
        <f t="shared" si="4"/>
        <v>0</v>
      </c>
      <c r="D121" s="41"/>
      <c r="E121" s="41"/>
      <c r="F121" s="16"/>
      <c r="G121" s="5"/>
      <c r="H121" s="5"/>
    </row>
    <row r="122" spans="1:11" s="6" customFormat="1" ht="31" hidden="1" x14ac:dyDescent="0.3">
      <c r="A122" s="39" t="s">
        <v>67</v>
      </c>
      <c r="B122" s="40" t="s">
        <v>68</v>
      </c>
      <c r="C122" s="16">
        <f t="shared" si="4"/>
        <v>0</v>
      </c>
      <c r="D122" s="41"/>
      <c r="E122" s="41"/>
      <c r="F122" s="16"/>
      <c r="G122" s="5"/>
      <c r="H122" s="5"/>
    </row>
    <row r="123" spans="1:11" hidden="1" x14ac:dyDescent="0.35">
      <c r="C123" s="55"/>
      <c r="D123" s="55"/>
      <c r="E123" s="55"/>
      <c r="F123" s="55"/>
      <c r="I123" s="6"/>
      <c r="J123" s="6"/>
      <c r="K123" s="6"/>
    </row>
    <row r="124" spans="1:11" s="6" customFormat="1" ht="46.5" hidden="1" x14ac:dyDescent="0.3">
      <c r="A124" s="39">
        <v>41036300</v>
      </c>
      <c r="B124" s="40" t="s">
        <v>69</v>
      </c>
      <c r="C124" s="16">
        <f t="shared" ref="C124:C131" si="5">D124+E124</f>
        <v>0</v>
      </c>
      <c r="D124" s="41"/>
      <c r="E124" s="41"/>
      <c r="F124" s="16"/>
      <c r="G124" s="5"/>
      <c r="H124" s="5"/>
    </row>
    <row r="125" spans="1:11" s="6" customFormat="1" ht="31" hidden="1" x14ac:dyDescent="0.3">
      <c r="A125" s="39">
        <v>41030000</v>
      </c>
      <c r="B125" s="40" t="s">
        <v>70</v>
      </c>
      <c r="C125" s="16">
        <f t="shared" si="5"/>
        <v>0</v>
      </c>
      <c r="D125" s="41"/>
      <c r="E125" s="41"/>
      <c r="F125" s="16"/>
      <c r="G125" s="5"/>
      <c r="H125" s="5"/>
    </row>
    <row r="126" spans="1:11" s="6" customFormat="1" ht="32.25" customHeight="1" x14ac:dyDescent="0.3">
      <c r="A126" s="113">
        <v>41050000</v>
      </c>
      <c r="B126" s="114" t="s">
        <v>96</v>
      </c>
      <c r="C126" s="96">
        <f t="shared" si="5"/>
        <v>40000000</v>
      </c>
      <c r="D126" s="97">
        <f>D128+D130</f>
        <v>40000000</v>
      </c>
      <c r="E126" s="97">
        <f>E128+E127</f>
        <v>0</v>
      </c>
      <c r="F126" s="97">
        <f>F128+F127</f>
        <v>0</v>
      </c>
      <c r="G126" s="5"/>
      <c r="H126" s="5"/>
    </row>
    <row r="127" spans="1:11" s="6" customFormat="1" ht="32.25" hidden="1" customHeight="1" x14ac:dyDescent="0.3">
      <c r="A127" s="39">
        <v>41051000</v>
      </c>
      <c r="B127" s="40" t="s">
        <v>120</v>
      </c>
      <c r="C127" s="16">
        <f t="shared" si="5"/>
        <v>0</v>
      </c>
      <c r="D127" s="41"/>
      <c r="E127" s="41"/>
      <c r="F127" s="16"/>
      <c r="G127" s="5"/>
      <c r="H127" s="5"/>
    </row>
    <row r="128" spans="1:11" s="6" customFormat="1" ht="47.25" customHeight="1" x14ac:dyDescent="0.3">
      <c r="A128" s="117">
        <v>41053900</v>
      </c>
      <c r="B128" s="110" t="s">
        <v>97</v>
      </c>
      <c r="C128" s="92">
        <f t="shared" si="5"/>
        <v>40000000</v>
      </c>
      <c r="D128" s="112">
        <v>40000000</v>
      </c>
      <c r="E128" s="112"/>
      <c r="F128" s="112"/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46.5" hidden="1" x14ac:dyDescent="0.3">
      <c r="A130" s="117">
        <v>41054100</v>
      </c>
      <c r="B130" s="110" t="s">
        <v>157</v>
      </c>
      <c r="C130" s="92">
        <f t="shared" si="5"/>
        <v>0</v>
      </c>
      <c r="D130" s="112"/>
      <c r="E130" s="112"/>
      <c r="F130" s="92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hidden="1" x14ac:dyDescent="0.3">
      <c r="A132" s="51" t="s">
        <v>74</v>
      </c>
      <c r="B132" s="53" t="s">
        <v>75</v>
      </c>
      <c r="C132" s="16"/>
      <c r="D132" s="41"/>
      <c r="E132" s="21">
        <f>E133</f>
        <v>0</v>
      </c>
      <c r="F132" s="16"/>
      <c r="G132" s="5"/>
      <c r="H132" s="5"/>
    </row>
    <row r="133" spans="1:16" s="6" customFormat="1" ht="21" hidden="1" customHeight="1" x14ac:dyDescent="0.3">
      <c r="A133" s="39">
        <v>42020000</v>
      </c>
      <c r="B133" s="40" t="s">
        <v>76</v>
      </c>
      <c r="C133" s="16"/>
      <c r="D133" s="41"/>
      <c r="E133" s="41"/>
      <c r="F133" s="16"/>
      <c r="G133" s="5"/>
      <c r="H133" s="5"/>
    </row>
    <row r="134" spans="1:16" s="6" customFormat="1" ht="21" hidden="1" customHeight="1" x14ac:dyDescent="0.3">
      <c r="A134" s="39"/>
      <c r="B134" s="40"/>
      <c r="C134" s="16"/>
      <c r="D134" s="41"/>
      <c r="E134" s="41"/>
      <c r="F134" s="16"/>
      <c r="G134" s="5"/>
      <c r="H134" s="5"/>
    </row>
    <row r="135" spans="1:16" s="6" customFormat="1" ht="21" customHeight="1" x14ac:dyDescent="0.3">
      <c r="A135" s="115"/>
      <c r="B135" s="116" t="s">
        <v>77</v>
      </c>
      <c r="C135" s="111">
        <f>C88+C89</f>
        <v>40000000</v>
      </c>
      <c r="D135" s="111">
        <f>D88+D89</f>
        <v>40000000</v>
      </c>
      <c r="E135" s="111">
        <f>E88+E89</f>
        <v>0</v>
      </c>
      <c r="F135" s="111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122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A4:F4"/>
    <mergeCell ref="A5:F5"/>
    <mergeCell ref="C1:F1"/>
    <mergeCell ref="K1:M1"/>
    <mergeCell ref="C2:F2"/>
    <mergeCell ref="K2:M2"/>
    <mergeCell ref="C3:F3"/>
    <mergeCell ref="K3:M3"/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71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39997558519241921"/>
  </sheetPr>
  <dimension ref="A1:P149"/>
  <sheetViews>
    <sheetView showGridLines="0" view="pageBreakPreview" zoomScaleNormal="65" zoomScaleSheetLayoutView="100" workbookViewId="0">
      <pane xSplit="2" ySplit="12" topLeftCell="C16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12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17.25" customHeight="1" x14ac:dyDescent="0.4">
      <c r="A2" s="4"/>
      <c r="B2" s="4"/>
      <c r="C2" s="445" t="s">
        <v>139</v>
      </c>
      <c r="D2" s="445"/>
      <c r="E2" s="445"/>
      <c r="F2" s="445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145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customHeight="1" x14ac:dyDescent="0.3">
      <c r="A14" s="300">
        <v>10000000</v>
      </c>
      <c r="B14" s="301" t="s">
        <v>3</v>
      </c>
      <c r="C14" s="302">
        <f>C15+C31+C41</f>
        <v>42000000</v>
      </c>
      <c r="D14" s="96">
        <f>D15+D31+D41</f>
        <v>42000000</v>
      </c>
      <c r="E14" s="96">
        <f>E15+E31+E41</f>
        <v>0</v>
      </c>
      <c r="F14" s="96">
        <f>F15+F31+F41</f>
        <v>0</v>
      </c>
      <c r="G14" s="17"/>
      <c r="H14" s="18"/>
    </row>
    <row r="15" spans="1:13" s="19" customFormat="1" ht="31.5" customHeight="1" x14ac:dyDescent="0.3">
      <c r="A15" s="300" t="s">
        <v>106</v>
      </c>
      <c r="B15" s="114" t="s">
        <v>107</v>
      </c>
      <c r="C15" s="123">
        <f>C16+C23</f>
        <v>42000000</v>
      </c>
      <c r="D15" s="123">
        <f>D16+D23</f>
        <v>42000000</v>
      </c>
      <c r="E15" s="123"/>
      <c r="F15" s="132"/>
      <c r="G15" s="17"/>
      <c r="H15" s="17"/>
    </row>
    <row r="16" spans="1:13" ht="18" x14ac:dyDescent="0.35">
      <c r="A16" s="303">
        <v>11010000</v>
      </c>
      <c r="B16" s="184" t="s">
        <v>43</v>
      </c>
      <c r="C16" s="304">
        <f>C17+C18+C19+C20+C21+C22</f>
        <v>42000000</v>
      </c>
      <c r="D16" s="132">
        <f>D17+D18+D19+D21+D20+D22</f>
        <v>42000000</v>
      </c>
      <c r="E16" s="132"/>
      <c r="F16" s="132"/>
      <c r="G16" s="2"/>
      <c r="H16" s="26"/>
    </row>
    <row r="17" spans="1:8" ht="31" x14ac:dyDescent="0.35">
      <c r="A17" s="305">
        <v>11010100</v>
      </c>
      <c r="B17" s="306" t="s">
        <v>29</v>
      </c>
      <c r="C17" s="307">
        <f t="shared" ref="C17:C22" si="0">D17+E17</f>
        <v>26928500</v>
      </c>
      <c r="D17" s="308">
        <v>26928500</v>
      </c>
      <c r="E17" s="309"/>
      <c r="F17" s="309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customHeight="1" x14ac:dyDescent="0.35">
      <c r="A19" s="305">
        <v>11010400</v>
      </c>
      <c r="B19" s="306" t="s">
        <v>31</v>
      </c>
      <c r="C19" s="307">
        <f t="shared" si="0"/>
        <v>7268500</v>
      </c>
      <c r="D19" s="308">
        <v>7268500</v>
      </c>
      <c r="E19" s="309"/>
      <c r="F19" s="309"/>
      <c r="G19" s="2"/>
      <c r="H19" s="2"/>
    </row>
    <row r="20" spans="1:8" ht="34" customHeight="1" x14ac:dyDescent="0.35">
      <c r="A20" s="305">
        <v>11010500</v>
      </c>
      <c r="B20" s="306" t="s">
        <v>32</v>
      </c>
      <c r="C20" s="307">
        <f t="shared" si="0"/>
        <v>7803000</v>
      </c>
      <c r="D20" s="308">
        <v>7803000</v>
      </c>
      <c r="E20" s="309"/>
      <c r="F20" s="309"/>
      <c r="G20" s="2"/>
      <c r="H20" s="2"/>
    </row>
    <row r="21" spans="1:8" ht="34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3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customHeight="1" x14ac:dyDescent="0.3">
      <c r="A48" s="23" t="s">
        <v>10</v>
      </c>
      <c r="B48" s="24" t="s">
        <v>110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46.5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customHeight="1" x14ac:dyDescent="0.35">
      <c r="A84" s="27">
        <v>25020200</v>
      </c>
      <c r="B84" s="28" t="s">
        <v>103</v>
      </c>
      <c r="C84" s="29">
        <f>D84+E84</f>
        <v>0</v>
      </c>
      <c r="D84" s="30"/>
      <c r="E84" s="30"/>
      <c r="F84" s="22"/>
      <c r="G84" s="2"/>
      <c r="H84" s="2"/>
    </row>
    <row r="85" spans="1:8" ht="18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customHeight="1" x14ac:dyDescent="0.3">
      <c r="A88" s="50"/>
      <c r="B88" s="14" t="s">
        <v>89</v>
      </c>
      <c r="C88" s="16">
        <f>C14+C46+C85</f>
        <v>42000000</v>
      </c>
      <c r="D88" s="16">
        <f>D14+D46+D85</f>
        <v>42000000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80000000</v>
      </c>
      <c r="D89" s="98">
        <f>D90</f>
        <v>15000000</v>
      </c>
      <c r="E89" s="98">
        <f>E90+E132</f>
        <v>65000000</v>
      </c>
      <c r="F89" s="98">
        <f>F90</f>
        <v>65000000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80000000</v>
      </c>
      <c r="D90" s="98">
        <f>D96+D91+D126</f>
        <v>15000000</v>
      </c>
      <c r="E90" s="98">
        <f>E96+E91+E126</f>
        <v>65000000</v>
      </c>
      <c r="F90" s="98">
        <f>F96+F91+F126</f>
        <v>65000000</v>
      </c>
      <c r="G90" s="5"/>
      <c r="H90" s="5"/>
    </row>
    <row r="91" spans="1:8" s="6" customFormat="1" ht="21" hidden="1" customHeight="1" x14ac:dyDescent="0.3">
      <c r="A91" s="51">
        <v>41020000</v>
      </c>
      <c r="B91" s="53" t="s">
        <v>93</v>
      </c>
      <c r="C91" s="16">
        <f t="shared" si="3"/>
        <v>0</v>
      </c>
      <c r="D91" s="21">
        <f>D92+D94+D95+D93</f>
        <v>0</v>
      </c>
      <c r="E91" s="21"/>
      <c r="F91" s="21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68.25" hidden="1" customHeight="1" x14ac:dyDescent="0.3">
      <c r="A93" s="39">
        <v>41021100</v>
      </c>
      <c r="B93" s="40" t="s">
        <v>138</v>
      </c>
      <c r="C93" s="16">
        <f t="shared" si="3"/>
        <v>0</v>
      </c>
      <c r="D93" s="41"/>
      <c r="E93" s="41"/>
      <c r="F93" s="16"/>
      <c r="G93" s="5"/>
      <c r="H93" s="5"/>
    </row>
    <row r="94" spans="1:8" s="6" customFormat="1" ht="46.5" hidden="1" x14ac:dyDescent="0.3">
      <c r="A94" s="39">
        <v>41020200</v>
      </c>
      <c r="B94" s="40" t="s">
        <v>78</v>
      </c>
      <c r="C94" s="16">
        <f t="shared" si="3"/>
        <v>0</v>
      </c>
      <c r="D94" s="41"/>
      <c r="E94" s="41"/>
      <c r="F94" s="16"/>
      <c r="G94" s="5"/>
      <c r="H94" s="5"/>
    </row>
    <row r="95" spans="1:8" s="6" customFormat="1" ht="31" hidden="1" x14ac:dyDescent="0.3">
      <c r="A95" s="39">
        <v>41020600</v>
      </c>
      <c r="B95" s="40" t="s">
        <v>53</v>
      </c>
      <c r="C95" s="16">
        <f t="shared" si="3"/>
        <v>0</v>
      </c>
      <c r="D95" s="41"/>
      <c r="E95" s="41"/>
      <c r="F95" s="16"/>
      <c r="G95" s="5"/>
      <c r="H95" s="5"/>
    </row>
    <row r="96" spans="1:8" s="6" customFormat="1" ht="17.5" hidden="1" x14ac:dyDescent="0.3">
      <c r="A96" s="109">
        <v>41030000</v>
      </c>
      <c r="B96" s="100" t="s">
        <v>94</v>
      </c>
      <c r="C96" s="101">
        <f t="shared" si="3"/>
        <v>0</v>
      </c>
      <c r="D96" s="102">
        <f>D97+D98+D100+D101+D103+D104+D105+D106+D107+D109+D113+D110+D129+D102+D112+D111</f>
        <v>0</v>
      </c>
      <c r="E96" s="102">
        <f>E108+E113</f>
        <v>0</v>
      </c>
      <c r="F96" s="102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39">
        <v>41030600</v>
      </c>
      <c r="B97" s="40" t="s">
        <v>82</v>
      </c>
      <c r="C97" s="16">
        <f t="shared" si="3"/>
        <v>0</v>
      </c>
      <c r="D97" s="16"/>
      <c r="E97" s="16"/>
      <c r="F97" s="16"/>
      <c r="G97" s="5"/>
    </row>
    <row r="98" spans="1:9" s="6" customFormat="1" ht="144.75" hidden="1" customHeight="1" x14ac:dyDescent="0.3">
      <c r="A98" s="39">
        <v>41030800</v>
      </c>
      <c r="B98" s="24" t="s">
        <v>85</v>
      </c>
      <c r="C98" s="16">
        <f t="shared" si="3"/>
        <v>0</v>
      </c>
      <c r="D98" s="16"/>
      <c r="E98" s="16"/>
      <c r="F98" s="16"/>
      <c r="G98" s="5"/>
      <c r="H98" s="5"/>
    </row>
    <row r="99" spans="1:9" s="6" customFormat="1" ht="72" hidden="1" customHeight="1" x14ac:dyDescent="0.3">
      <c r="A99" s="39">
        <v>41030900</v>
      </c>
      <c r="B99" s="40" t="s">
        <v>58</v>
      </c>
      <c r="C99" s="16">
        <f t="shared" si="3"/>
        <v>0</v>
      </c>
      <c r="D99" s="16"/>
      <c r="E99" s="16"/>
      <c r="F99" s="16"/>
      <c r="G99" s="5"/>
      <c r="H99" s="5"/>
    </row>
    <row r="100" spans="1:9" s="6" customFormat="1" ht="46.5" hidden="1" x14ac:dyDescent="0.3">
      <c r="A100" s="39">
        <v>41031000</v>
      </c>
      <c r="B100" s="40" t="s">
        <v>59</v>
      </c>
      <c r="C100" s="16">
        <f t="shared" si="3"/>
        <v>0</v>
      </c>
      <c r="D100" s="16"/>
      <c r="E100" s="16"/>
      <c r="F100" s="16"/>
      <c r="G100" s="5"/>
      <c r="H100" s="5"/>
    </row>
    <row r="101" spans="1:9" s="6" customFormat="1" ht="54.75" hidden="1" customHeight="1" x14ac:dyDescent="0.3">
      <c r="A101" s="39">
        <v>41032600</v>
      </c>
      <c r="B101" s="40" t="s">
        <v>62</v>
      </c>
      <c r="C101" s="16">
        <f t="shared" si="3"/>
        <v>0</v>
      </c>
      <c r="D101" s="16"/>
      <c r="E101" s="16"/>
      <c r="F101" s="16"/>
      <c r="G101" s="5"/>
      <c r="H101" s="5"/>
    </row>
    <row r="102" spans="1:9" s="6" customFormat="1" ht="54.75" hidden="1" customHeight="1" x14ac:dyDescent="0.3">
      <c r="A102" s="39">
        <v>41033000</v>
      </c>
      <c r="B102" s="40" t="s">
        <v>104</v>
      </c>
      <c r="C102" s="16">
        <f t="shared" si="3"/>
        <v>0</v>
      </c>
      <c r="D102" s="41"/>
      <c r="E102" s="16"/>
      <c r="F102" s="16"/>
      <c r="G102" s="5"/>
      <c r="H102" s="5"/>
    </row>
    <row r="103" spans="1:9" s="6" customFormat="1" ht="54.75" hidden="1" customHeight="1" x14ac:dyDescent="0.3">
      <c r="A103" s="39">
        <v>41033600</v>
      </c>
      <c r="B103" s="40" t="s">
        <v>73</v>
      </c>
      <c r="C103" s="16">
        <f t="shared" si="3"/>
        <v>0</v>
      </c>
      <c r="D103" s="16"/>
      <c r="E103" s="16"/>
      <c r="F103" s="16"/>
      <c r="G103" s="5"/>
      <c r="H103" s="5"/>
    </row>
    <row r="104" spans="1:9" s="6" customFormat="1" ht="54.75" hidden="1" customHeight="1" x14ac:dyDescent="0.3">
      <c r="A104" s="39">
        <v>41033700</v>
      </c>
      <c r="B104" s="40" t="s">
        <v>63</v>
      </c>
      <c r="C104" s="16">
        <f t="shared" si="3"/>
        <v>0</v>
      </c>
      <c r="D104" s="16"/>
      <c r="E104" s="16"/>
      <c r="F104" s="16"/>
      <c r="G104" s="5"/>
      <c r="H104" s="5"/>
    </row>
    <row r="105" spans="1:9" s="6" customFormat="1" ht="18" hidden="1" x14ac:dyDescent="0.3">
      <c r="A105" s="39">
        <v>41033900</v>
      </c>
      <c r="B105" s="24" t="s">
        <v>54</v>
      </c>
      <c r="C105" s="16">
        <f t="shared" si="3"/>
        <v>0</v>
      </c>
      <c r="D105" s="41"/>
      <c r="E105" s="41"/>
      <c r="F105" s="21"/>
      <c r="G105" s="5"/>
      <c r="H105" s="5"/>
    </row>
    <row r="106" spans="1:9" s="6" customFormat="1" ht="18" hidden="1" x14ac:dyDescent="0.3">
      <c r="A106" s="39">
        <v>41034200</v>
      </c>
      <c r="B106" s="24" t="s">
        <v>55</v>
      </c>
      <c r="C106" s="16">
        <f t="shared" si="3"/>
        <v>0</v>
      </c>
      <c r="D106" s="41"/>
      <c r="E106" s="41"/>
      <c r="F106" s="21"/>
      <c r="G106" s="5"/>
      <c r="H106" s="5"/>
    </row>
    <row r="107" spans="1:9" s="6" customFormat="1" ht="97.5" hidden="1" customHeight="1" x14ac:dyDescent="0.3">
      <c r="A107" s="39">
        <v>41034400</v>
      </c>
      <c r="B107" s="24" t="s">
        <v>136</v>
      </c>
      <c r="C107" s="16">
        <f t="shared" si="3"/>
        <v>0</v>
      </c>
      <c r="D107" s="41"/>
      <c r="E107" s="41"/>
      <c r="F107" s="21"/>
      <c r="G107" s="5"/>
      <c r="H107" s="5"/>
      <c r="I107" s="54"/>
    </row>
    <row r="108" spans="1:9" s="6" customFormat="1" ht="62" hidden="1" x14ac:dyDescent="0.3">
      <c r="A108" s="39">
        <v>41034900</v>
      </c>
      <c r="B108" s="24" t="s">
        <v>57</v>
      </c>
      <c r="C108" s="16">
        <f t="shared" si="3"/>
        <v>0</v>
      </c>
      <c r="D108" s="41"/>
      <c r="E108" s="41"/>
      <c r="F108" s="31"/>
      <c r="G108" s="5"/>
      <c r="H108" s="5"/>
    </row>
    <row r="109" spans="1:9" s="6" customFormat="1" ht="109.5" hidden="1" customHeight="1" x14ac:dyDescent="0.3">
      <c r="A109" s="39">
        <v>41035800</v>
      </c>
      <c r="B109" s="40" t="s">
        <v>86</v>
      </c>
      <c r="C109" s="16">
        <f t="shared" si="3"/>
        <v>0</v>
      </c>
      <c r="D109" s="41"/>
      <c r="E109" s="41"/>
      <c r="F109" s="16"/>
      <c r="G109" s="5"/>
      <c r="H109" s="5"/>
    </row>
    <row r="110" spans="1:9" s="6" customFormat="1" ht="60.75" hidden="1" customHeight="1" x14ac:dyDescent="0.3">
      <c r="A110" s="39">
        <v>41035400</v>
      </c>
      <c r="B110" s="40" t="s">
        <v>71</v>
      </c>
      <c r="C110" s="16">
        <f t="shared" si="3"/>
        <v>0</v>
      </c>
      <c r="D110" s="41"/>
      <c r="E110" s="41"/>
      <c r="F110" s="16"/>
      <c r="G110" s="5"/>
      <c r="H110" s="5"/>
    </row>
    <row r="111" spans="1:9" s="6" customFormat="1" ht="60.75" hidden="1" customHeight="1" x14ac:dyDescent="0.3">
      <c r="A111" s="39">
        <v>41035600</v>
      </c>
      <c r="B111" s="40" t="s">
        <v>137</v>
      </c>
      <c r="C111" s="16">
        <f t="shared" si="3"/>
        <v>0</v>
      </c>
      <c r="D111" s="41"/>
      <c r="E111" s="41"/>
      <c r="F111" s="16"/>
      <c r="G111" s="5"/>
      <c r="H111" s="5"/>
    </row>
    <row r="112" spans="1:9" s="6" customFormat="1" ht="60.75" hidden="1" customHeight="1" x14ac:dyDescent="0.3">
      <c r="A112" s="39">
        <v>41037000</v>
      </c>
      <c r="B112" s="40" t="s">
        <v>129</v>
      </c>
      <c r="C112" s="16">
        <f t="shared" si="3"/>
        <v>0</v>
      </c>
      <c r="D112" s="41"/>
      <c r="E112" s="41"/>
      <c r="F112" s="16"/>
      <c r="G112" s="5"/>
      <c r="H112" s="5"/>
    </row>
    <row r="113" spans="1:11" s="6" customFormat="1" ht="66" hidden="1" customHeight="1" x14ac:dyDescent="0.3">
      <c r="A113" s="39">
        <v>41037300</v>
      </c>
      <c r="B113" s="40" t="s">
        <v>79</v>
      </c>
      <c r="C113" s="16">
        <f t="shared" si="3"/>
        <v>0</v>
      </c>
      <c r="D113" s="41"/>
      <c r="E113" s="41"/>
      <c r="F113" s="16"/>
      <c r="G113" s="5"/>
      <c r="H113" s="5"/>
    </row>
    <row r="114" spans="1:11" s="6" customFormat="1" ht="18" hidden="1" x14ac:dyDescent="0.3">
      <c r="A114" s="39">
        <v>41033500</v>
      </c>
      <c r="B114" s="24" t="s">
        <v>56</v>
      </c>
      <c r="C114" s="16">
        <f t="shared" si="3"/>
        <v>0</v>
      </c>
      <c r="D114" s="31"/>
      <c r="E114" s="21"/>
      <c r="F114" s="21"/>
      <c r="G114" s="5"/>
      <c r="H114" s="5"/>
    </row>
    <row r="115" spans="1:11" hidden="1" x14ac:dyDescent="0.35">
      <c r="C115" s="55"/>
      <c r="D115" s="55"/>
      <c r="E115" s="55"/>
      <c r="F115" s="55"/>
      <c r="I115" s="6"/>
      <c r="J115" s="6"/>
      <c r="K115" s="6"/>
    </row>
    <row r="116" spans="1:11" s="6" customFormat="1" ht="46.5" hidden="1" x14ac:dyDescent="0.3">
      <c r="A116" s="39">
        <v>41030000</v>
      </c>
      <c r="B116" s="40" t="s">
        <v>60</v>
      </c>
      <c r="C116" s="16">
        <f t="shared" ref="C116:C122" si="4">D116+E116</f>
        <v>0</v>
      </c>
      <c r="D116" s="41"/>
      <c r="E116" s="41"/>
      <c r="F116" s="16"/>
      <c r="G116" s="5"/>
      <c r="H116" s="5"/>
    </row>
    <row r="117" spans="1:11" s="6" customFormat="1" ht="62" hidden="1" x14ac:dyDescent="0.3">
      <c r="A117" s="39">
        <v>41030000</v>
      </c>
      <c r="B117" s="40" t="s">
        <v>61</v>
      </c>
      <c r="C117" s="16">
        <f t="shared" si="4"/>
        <v>0</v>
      </c>
      <c r="D117" s="41"/>
      <c r="E117" s="41"/>
      <c r="F117" s="16"/>
      <c r="G117" s="5"/>
      <c r="H117" s="5"/>
    </row>
    <row r="118" spans="1:11" s="6" customFormat="1" ht="46.5" hidden="1" x14ac:dyDescent="0.3">
      <c r="A118" s="39">
        <v>41033700</v>
      </c>
      <c r="B118" s="40" t="s">
        <v>63</v>
      </c>
      <c r="C118" s="16">
        <f t="shared" si="4"/>
        <v>0</v>
      </c>
      <c r="D118" s="41"/>
      <c r="E118" s="41"/>
      <c r="F118" s="16"/>
      <c r="G118" s="5"/>
      <c r="H118" s="5"/>
    </row>
    <row r="119" spans="1:11" s="6" customFormat="1" ht="93" hidden="1" x14ac:dyDescent="0.3">
      <c r="A119" s="39">
        <v>41034300</v>
      </c>
      <c r="B119" s="40" t="s">
        <v>64</v>
      </c>
      <c r="C119" s="16">
        <f t="shared" si="4"/>
        <v>0</v>
      </c>
      <c r="D119" s="41"/>
      <c r="E119" s="41"/>
      <c r="F119" s="16"/>
      <c r="G119" s="5"/>
      <c r="H119" s="5"/>
    </row>
    <row r="120" spans="1:11" s="6" customFormat="1" ht="31" hidden="1" x14ac:dyDescent="0.3">
      <c r="A120" s="39">
        <v>41034400</v>
      </c>
      <c r="B120" s="40" t="s">
        <v>65</v>
      </c>
      <c r="C120" s="16">
        <f t="shared" si="4"/>
        <v>0</v>
      </c>
      <c r="D120" s="41"/>
      <c r="E120" s="41"/>
      <c r="F120" s="16"/>
      <c r="G120" s="5"/>
      <c r="H120" s="5"/>
    </row>
    <row r="121" spans="1:11" s="6" customFormat="1" ht="31" hidden="1" x14ac:dyDescent="0.3">
      <c r="A121" s="39">
        <v>41034800</v>
      </c>
      <c r="B121" s="40" t="s">
        <v>66</v>
      </c>
      <c r="C121" s="16">
        <f t="shared" si="4"/>
        <v>0</v>
      </c>
      <c r="D121" s="41"/>
      <c r="E121" s="41"/>
      <c r="F121" s="16"/>
      <c r="G121" s="5"/>
      <c r="H121" s="5"/>
    </row>
    <row r="122" spans="1:11" s="6" customFormat="1" ht="31" hidden="1" x14ac:dyDescent="0.3">
      <c r="A122" s="39" t="s">
        <v>67</v>
      </c>
      <c r="B122" s="40" t="s">
        <v>68</v>
      </c>
      <c r="C122" s="16">
        <f t="shared" si="4"/>
        <v>0</v>
      </c>
      <c r="D122" s="41"/>
      <c r="E122" s="41"/>
      <c r="F122" s="16"/>
      <c r="G122" s="5"/>
      <c r="H122" s="5"/>
    </row>
    <row r="123" spans="1:11" hidden="1" x14ac:dyDescent="0.35">
      <c r="C123" s="55"/>
      <c r="D123" s="55"/>
      <c r="E123" s="55"/>
      <c r="F123" s="55"/>
      <c r="I123" s="6"/>
      <c r="J123" s="6"/>
      <c r="K123" s="6"/>
    </row>
    <row r="124" spans="1:11" s="6" customFormat="1" ht="46.5" hidden="1" x14ac:dyDescent="0.3">
      <c r="A124" s="39">
        <v>41036300</v>
      </c>
      <c r="B124" s="40" t="s">
        <v>69</v>
      </c>
      <c r="C124" s="16">
        <f t="shared" ref="C124:C131" si="5">D124+E124</f>
        <v>0</v>
      </c>
      <c r="D124" s="41"/>
      <c r="E124" s="41"/>
      <c r="F124" s="16"/>
      <c r="G124" s="5"/>
      <c r="H124" s="5"/>
    </row>
    <row r="125" spans="1:11" s="6" customFormat="1" ht="31" hidden="1" x14ac:dyDescent="0.3">
      <c r="A125" s="39">
        <v>41030000</v>
      </c>
      <c r="B125" s="40" t="s">
        <v>70</v>
      </c>
      <c r="C125" s="16">
        <f t="shared" si="5"/>
        <v>0</v>
      </c>
      <c r="D125" s="41"/>
      <c r="E125" s="41"/>
      <c r="F125" s="16"/>
      <c r="G125" s="5"/>
      <c r="H125" s="5"/>
    </row>
    <row r="126" spans="1:11" s="6" customFormat="1" ht="32.25" customHeight="1" x14ac:dyDescent="0.3">
      <c r="A126" s="118">
        <v>41050000</v>
      </c>
      <c r="B126" s="119" t="s">
        <v>96</v>
      </c>
      <c r="C126" s="92">
        <f t="shared" si="5"/>
        <v>80000000</v>
      </c>
      <c r="D126" s="112">
        <f>D128</f>
        <v>15000000</v>
      </c>
      <c r="E126" s="112">
        <f>E128+E127</f>
        <v>65000000</v>
      </c>
      <c r="F126" s="112">
        <f>F128+F127</f>
        <v>65000000</v>
      </c>
      <c r="G126" s="5"/>
      <c r="H126" s="5"/>
    </row>
    <row r="127" spans="1:11" s="6" customFormat="1" ht="32.25" hidden="1" customHeight="1" x14ac:dyDescent="0.3">
      <c r="A127" s="39">
        <v>41051000</v>
      </c>
      <c r="B127" s="40" t="s">
        <v>120</v>
      </c>
      <c r="C127" s="16">
        <f t="shared" si="5"/>
        <v>0</v>
      </c>
      <c r="D127" s="41"/>
      <c r="E127" s="41"/>
      <c r="F127" s="16"/>
      <c r="G127" s="5"/>
      <c r="H127" s="5"/>
    </row>
    <row r="128" spans="1:11" s="6" customFormat="1" ht="47.25" customHeight="1" x14ac:dyDescent="0.3">
      <c r="A128" s="94">
        <v>41053900</v>
      </c>
      <c r="B128" s="95" t="s">
        <v>97</v>
      </c>
      <c r="C128" s="96">
        <f t="shared" si="5"/>
        <v>80000000</v>
      </c>
      <c r="D128" s="97">
        <v>15000000</v>
      </c>
      <c r="E128" s="97">
        <v>65000000</v>
      </c>
      <c r="F128" s="97">
        <v>65000000</v>
      </c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31" hidden="1" x14ac:dyDescent="0.3">
      <c r="A130" s="39">
        <v>41030000</v>
      </c>
      <c r="B130" s="40" t="s">
        <v>72</v>
      </c>
      <c r="C130" s="16">
        <f t="shared" si="5"/>
        <v>0</v>
      </c>
      <c r="D130" s="41"/>
      <c r="E130" s="41"/>
      <c r="F130" s="16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hidden="1" x14ac:dyDescent="0.3">
      <c r="A132" s="51" t="s">
        <v>74</v>
      </c>
      <c r="B132" s="53" t="s">
        <v>75</v>
      </c>
      <c r="C132" s="16"/>
      <c r="D132" s="41"/>
      <c r="E132" s="21">
        <f>E133</f>
        <v>0</v>
      </c>
      <c r="F132" s="16"/>
      <c r="G132" s="5"/>
      <c r="H132" s="5"/>
    </row>
    <row r="133" spans="1:16" s="6" customFormat="1" ht="21" hidden="1" customHeight="1" x14ac:dyDescent="0.3">
      <c r="A133" s="39">
        <v>42020000</v>
      </c>
      <c r="B133" s="40" t="s">
        <v>76</v>
      </c>
      <c r="C133" s="16"/>
      <c r="D133" s="41"/>
      <c r="E133" s="41"/>
      <c r="F133" s="16"/>
      <c r="G133" s="5"/>
      <c r="H133" s="5"/>
    </row>
    <row r="134" spans="1:16" s="6" customFormat="1" ht="21" hidden="1" customHeight="1" x14ac:dyDescent="0.3">
      <c r="A134" s="39"/>
      <c r="B134" s="40"/>
      <c r="C134" s="16"/>
      <c r="D134" s="41"/>
      <c r="E134" s="41"/>
      <c r="F134" s="16"/>
      <c r="G134" s="5"/>
      <c r="H134" s="5"/>
    </row>
    <row r="135" spans="1:16" s="6" customFormat="1" ht="21" customHeight="1" x14ac:dyDescent="0.3">
      <c r="A135" s="120"/>
      <c r="B135" s="121" t="s">
        <v>77</v>
      </c>
      <c r="C135" s="98">
        <f>C88+C89</f>
        <v>122000000</v>
      </c>
      <c r="D135" s="98">
        <f>D88+D89</f>
        <v>57000000</v>
      </c>
      <c r="E135" s="98">
        <f>E88+E89</f>
        <v>65000000</v>
      </c>
      <c r="F135" s="98">
        <f>F88+F89</f>
        <v>65000000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122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A4:F4"/>
    <mergeCell ref="A5:F5"/>
    <mergeCell ref="C1:F1"/>
    <mergeCell ref="K1:M1"/>
    <mergeCell ref="C2:F2"/>
    <mergeCell ref="K2:M2"/>
    <mergeCell ref="C3:F3"/>
    <mergeCell ref="K3:M3"/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65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  <pageSetUpPr fitToPage="1"/>
  </sheetPr>
  <dimension ref="A1:P149"/>
  <sheetViews>
    <sheetView showGridLines="0" view="pageBreakPreview" zoomScaleNormal="65" zoomScaleSheetLayoutView="10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55.5" customHeight="1" x14ac:dyDescent="0.4">
      <c r="A2" s="4"/>
      <c r="B2" s="4"/>
      <c r="C2" s="456" t="s">
        <v>152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21" customHeight="1" x14ac:dyDescent="0.4">
      <c r="A3" s="4"/>
      <c r="B3" s="80"/>
      <c r="C3" s="445" t="s">
        <v>153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hidden="1" customHeight="1" x14ac:dyDescent="0.3">
      <c r="A14" s="13">
        <v>10000000</v>
      </c>
      <c r="B14" s="14" t="s">
        <v>3</v>
      </c>
      <c r="C14" s="15">
        <f>C15+C31+C41</f>
        <v>0</v>
      </c>
      <c r="D14" s="16">
        <f>D15+D31+D41</f>
        <v>0</v>
      </c>
      <c r="E14" s="16">
        <f>E15+E31+E41</f>
        <v>0</v>
      </c>
      <c r="F14" s="16">
        <f>F15+F31+F41</f>
        <v>0</v>
      </c>
      <c r="G14" s="17"/>
      <c r="H14" s="18"/>
    </row>
    <row r="15" spans="1:13" s="19" customFormat="1" ht="31.5" hidden="1" customHeight="1" x14ac:dyDescent="0.3">
      <c r="A15" s="13" t="s">
        <v>106</v>
      </c>
      <c r="B15" s="20" t="s">
        <v>107</v>
      </c>
      <c r="C15" s="21">
        <f>C16+C23</f>
        <v>0</v>
      </c>
      <c r="D15" s="21">
        <f>D16+D23</f>
        <v>0</v>
      </c>
      <c r="E15" s="21"/>
      <c r="F15" s="22"/>
      <c r="G15" s="17"/>
      <c r="H15" s="17"/>
    </row>
    <row r="16" spans="1:13" ht="18" hidden="1" x14ac:dyDescent="0.35">
      <c r="A16" s="23">
        <v>11010000</v>
      </c>
      <c r="B16" s="24" t="s">
        <v>43</v>
      </c>
      <c r="C16" s="25">
        <f>C17+C18+C19+C20+C21+C22</f>
        <v>0</v>
      </c>
      <c r="D16" s="22">
        <f>D17+D18+D19+D21+D20+D22</f>
        <v>0</v>
      </c>
      <c r="E16" s="22"/>
      <c r="F16" s="2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hidden="1" customHeight="1" x14ac:dyDescent="0.35">
      <c r="A19" s="27">
        <v>11010400</v>
      </c>
      <c r="B19" s="28" t="s">
        <v>31</v>
      </c>
      <c r="C19" s="29">
        <f t="shared" si="0"/>
        <v>0</v>
      </c>
      <c r="D19" s="30"/>
      <c r="E19" s="22"/>
      <c r="F19" s="22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3.75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110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103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0</v>
      </c>
      <c r="D88" s="16">
        <f>D14+D46+D85</f>
        <v>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customHeight="1" x14ac:dyDescent="0.3">
      <c r="A89" s="104">
        <v>40000000</v>
      </c>
      <c r="B89" s="105" t="s">
        <v>50</v>
      </c>
      <c r="C89" s="98">
        <f t="shared" ref="C89:C114" si="3">D89+E89</f>
        <v>9081721</v>
      </c>
      <c r="D89" s="98">
        <f>D90</f>
        <v>9081721</v>
      </c>
      <c r="E89" s="98">
        <f>E90</f>
        <v>0</v>
      </c>
      <c r="F89" s="98">
        <f>F90</f>
        <v>0</v>
      </c>
      <c r="G89" s="52"/>
      <c r="H89" s="5"/>
    </row>
    <row r="90" spans="1:8" s="6" customFormat="1" ht="21" customHeight="1" x14ac:dyDescent="0.3">
      <c r="A90" s="104">
        <v>41000000</v>
      </c>
      <c r="B90" s="106" t="s">
        <v>51</v>
      </c>
      <c r="C90" s="98">
        <f t="shared" si="3"/>
        <v>9081721</v>
      </c>
      <c r="D90" s="98">
        <f>D96+D91+D126</f>
        <v>9081721</v>
      </c>
      <c r="E90" s="98">
        <f>E96+E91+E126</f>
        <v>0</v>
      </c>
      <c r="F90" s="98">
        <f>F96+F91+F126</f>
        <v>0</v>
      </c>
      <c r="G90" s="5"/>
      <c r="H90" s="5"/>
    </row>
    <row r="91" spans="1:8" s="6" customFormat="1" ht="21" customHeight="1" x14ac:dyDescent="0.3">
      <c r="A91" s="90">
        <v>41020000</v>
      </c>
      <c r="B91" s="91" t="s">
        <v>93</v>
      </c>
      <c r="C91" s="92">
        <f t="shared" si="3"/>
        <v>6566321</v>
      </c>
      <c r="D91" s="93">
        <f>D92+D94+D95+D93</f>
        <v>6566321</v>
      </c>
      <c r="E91" s="93"/>
      <c r="F91" s="93"/>
      <c r="G91" s="52"/>
      <c r="H91" s="5"/>
    </row>
    <row r="92" spans="1:8" s="6" customFormat="1" ht="18" hidden="1" x14ac:dyDescent="0.3">
      <c r="A92" s="39">
        <v>41020100</v>
      </c>
      <c r="B92" s="40" t="s">
        <v>52</v>
      </c>
      <c r="C92" s="16">
        <f t="shared" si="3"/>
        <v>0</v>
      </c>
      <c r="D92" s="41"/>
      <c r="E92" s="41"/>
      <c r="F92" s="16"/>
      <c r="G92" s="5"/>
      <c r="H92" s="5"/>
    </row>
    <row r="93" spans="1:8" s="6" customFormat="1" ht="68.25" customHeight="1" x14ac:dyDescent="0.3">
      <c r="A93" s="296">
        <v>41021300</v>
      </c>
      <c r="B93" s="297" t="s">
        <v>199</v>
      </c>
      <c r="C93" s="298">
        <f t="shared" si="3"/>
        <v>6566321</v>
      </c>
      <c r="D93" s="299">
        <v>6566321</v>
      </c>
      <c r="E93" s="299"/>
      <c r="F93" s="298"/>
      <c r="G93" s="5"/>
      <c r="H93" s="5"/>
    </row>
    <row r="94" spans="1:8" s="6" customFormat="1" ht="46.5" hidden="1" x14ac:dyDescent="0.3">
      <c r="A94" s="39">
        <v>41020200</v>
      </c>
      <c r="B94" s="40" t="s">
        <v>78</v>
      </c>
      <c r="C94" s="16">
        <f t="shared" si="3"/>
        <v>0</v>
      </c>
      <c r="D94" s="41"/>
      <c r="E94" s="41"/>
      <c r="F94" s="16"/>
      <c r="G94" s="5"/>
      <c r="H94" s="5"/>
    </row>
    <row r="95" spans="1:8" s="6" customFormat="1" ht="62" hidden="1" x14ac:dyDescent="0.3">
      <c r="A95" s="103">
        <v>41021400</v>
      </c>
      <c r="B95" s="99" t="s">
        <v>184</v>
      </c>
      <c r="C95" s="101">
        <f t="shared" si="3"/>
        <v>0</v>
      </c>
      <c r="D95" s="260"/>
      <c r="E95" s="260"/>
      <c r="F95" s="101"/>
      <c r="G95" s="5"/>
      <c r="H95" s="5"/>
    </row>
    <row r="96" spans="1:8" s="6" customFormat="1" ht="17.5" x14ac:dyDescent="0.3">
      <c r="A96" s="311">
        <v>41030000</v>
      </c>
      <c r="B96" s="295" t="s">
        <v>94</v>
      </c>
      <c r="C96" s="96">
        <f t="shared" si="3"/>
        <v>2515400</v>
      </c>
      <c r="D96" s="123">
        <f>D97+D98+D100+D101+D103+D104+D105+D106+D107+D109+D113+D110+D129+D102+D112+D111+D114</f>
        <v>2515400</v>
      </c>
      <c r="E96" s="123">
        <f>E108+E113</f>
        <v>0</v>
      </c>
      <c r="F96" s="123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103">
        <v>41030600</v>
      </c>
      <c r="B97" s="99" t="s">
        <v>82</v>
      </c>
      <c r="C97" s="101">
        <f t="shared" si="3"/>
        <v>0</v>
      </c>
      <c r="D97" s="101"/>
      <c r="E97" s="101"/>
      <c r="F97" s="101"/>
      <c r="G97" s="5"/>
    </row>
    <row r="98" spans="1:9" s="6" customFormat="1" ht="144.75" hidden="1" customHeight="1" x14ac:dyDescent="0.3">
      <c r="A98" s="103">
        <v>41030800</v>
      </c>
      <c r="B98" s="281" t="s">
        <v>85</v>
      </c>
      <c r="C98" s="101">
        <f t="shared" si="3"/>
        <v>0</v>
      </c>
      <c r="D98" s="101"/>
      <c r="E98" s="101"/>
      <c r="F98" s="101"/>
      <c r="G98" s="5"/>
      <c r="H98" s="5"/>
    </row>
    <row r="99" spans="1:9" s="6" customFormat="1" ht="72" hidden="1" customHeight="1" x14ac:dyDescent="0.3">
      <c r="A99" s="103">
        <v>41030900</v>
      </c>
      <c r="B99" s="99" t="s">
        <v>58</v>
      </c>
      <c r="C99" s="101">
        <f t="shared" si="3"/>
        <v>0</v>
      </c>
      <c r="D99" s="101"/>
      <c r="E99" s="101"/>
      <c r="F99" s="101"/>
      <c r="G99" s="5"/>
      <c r="H99" s="5"/>
    </row>
    <row r="100" spans="1:9" s="6" customFormat="1" ht="46.5" hidden="1" x14ac:dyDescent="0.3">
      <c r="A100" s="103">
        <v>41031000</v>
      </c>
      <c r="B100" s="99" t="s">
        <v>59</v>
      </c>
      <c r="C100" s="101">
        <f t="shared" si="3"/>
        <v>0</v>
      </c>
      <c r="D100" s="101"/>
      <c r="E100" s="101"/>
      <c r="F100" s="101"/>
      <c r="G100" s="5"/>
      <c r="H100" s="5"/>
    </row>
    <row r="101" spans="1:9" s="6" customFormat="1" ht="54.75" hidden="1" customHeight="1" x14ac:dyDescent="0.3">
      <c r="A101" s="103">
        <v>41032600</v>
      </c>
      <c r="B101" s="99" t="s">
        <v>62</v>
      </c>
      <c r="C101" s="101">
        <f t="shared" si="3"/>
        <v>0</v>
      </c>
      <c r="D101" s="101"/>
      <c r="E101" s="101"/>
      <c r="F101" s="101"/>
      <c r="G101" s="5"/>
      <c r="H101" s="5"/>
    </row>
    <row r="102" spans="1:9" s="6" customFormat="1" ht="54.75" hidden="1" customHeight="1" x14ac:dyDescent="0.3">
      <c r="A102" s="103">
        <v>41033000</v>
      </c>
      <c r="B102" s="99" t="s">
        <v>104</v>
      </c>
      <c r="C102" s="101">
        <f t="shared" si="3"/>
        <v>0</v>
      </c>
      <c r="D102" s="260"/>
      <c r="E102" s="101"/>
      <c r="F102" s="101"/>
      <c r="G102" s="5"/>
      <c r="H102" s="5"/>
    </row>
    <row r="103" spans="1:9" s="6" customFormat="1" ht="54.75" hidden="1" customHeight="1" x14ac:dyDescent="0.3">
      <c r="A103" s="103">
        <v>41033600</v>
      </c>
      <c r="B103" s="99" t="s">
        <v>73</v>
      </c>
      <c r="C103" s="101">
        <f t="shared" si="3"/>
        <v>0</v>
      </c>
      <c r="D103" s="101"/>
      <c r="E103" s="101"/>
      <c r="F103" s="101"/>
      <c r="G103" s="5"/>
      <c r="H103" s="5"/>
    </row>
    <row r="104" spans="1:9" s="6" customFormat="1" ht="54.75" hidden="1" customHeight="1" x14ac:dyDescent="0.3">
      <c r="A104" s="103">
        <v>41033700</v>
      </c>
      <c r="B104" s="99" t="s">
        <v>63</v>
      </c>
      <c r="C104" s="101">
        <f t="shared" si="3"/>
        <v>0</v>
      </c>
      <c r="D104" s="101"/>
      <c r="E104" s="101"/>
      <c r="F104" s="101"/>
      <c r="G104" s="5"/>
      <c r="H104" s="5"/>
    </row>
    <row r="105" spans="1:9" s="6" customFormat="1" ht="18" hidden="1" x14ac:dyDescent="0.3">
      <c r="A105" s="103">
        <v>41033900</v>
      </c>
      <c r="B105" s="281" t="s">
        <v>54</v>
      </c>
      <c r="C105" s="101">
        <f t="shared" si="3"/>
        <v>0</v>
      </c>
      <c r="D105" s="260"/>
      <c r="E105" s="260"/>
      <c r="F105" s="102"/>
      <c r="G105" s="5"/>
      <c r="H105" s="5"/>
    </row>
    <row r="106" spans="1:9" s="6" customFormat="1" ht="18" hidden="1" x14ac:dyDescent="0.3">
      <c r="A106" s="103">
        <v>41034200</v>
      </c>
      <c r="B106" s="281" t="s">
        <v>55</v>
      </c>
      <c r="C106" s="101">
        <f t="shared" si="3"/>
        <v>0</v>
      </c>
      <c r="D106" s="260"/>
      <c r="E106" s="260"/>
      <c r="F106" s="102"/>
      <c r="G106" s="5"/>
      <c r="H106" s="5"/>
    </row>
    <row r="107" spans="1:9" s="6" customFormat="1" ht="97.5" hidden="1" customHeight="1" x14ac:dyDescent="0.3">
      <c r="A107" s="103">
        <v>41034400</v>
      </c>
      <c r="B107" s="281" t="s">
        <v>136</v>
      </c>
      <c r="C107" s="101">
        <f t="shared" si="3"/>
        <v>0</v>
      </c>
      <c r="D107" s="260"/>
      <c r="E107" s="260"/>
      <c r="F107" s="102"/>
      <c r="G107" s="5"/>
      <c r="H107" s="5"/>
      <c r="I107" s="54"/>
    </row>
    <row r="108" spans="1:9" s="6" customFormat="1" ht="62" hidden="1" x14ac:dyDescent="0.3">
      <c r="A108" s="103">
        <v>41034900</v>
      </c>
      <c r="B108" s="281" t="s">
        <v>57</v>
      </c>
      <c r="C108" s="101">
        <f t="shared" si="3"/>
        <v>0</v>
      </c>
      <c r="D108" s="260"/>
      <c r="E108" s="260"/>
      <c r="F108" s="289"/>
      <c r="G108" s="5"/>
      <c r="H108" s="5"/>
    </row>
    <row r="109" spans="1:9" s="6" customFormat="1" ht="109.5" hidden="1" customHeight="1" x14ac:dyDescent="0.3">
      <c r="A109" s="103">
        <v>41035800</v>
      </c>
      <c r="B109" s="99" t="s">
        <v>86</v>
      </c>
      <c r="C109" s="101">
        <f t="shared" si="3"/>
        <v>0</v>
      </c>
      <c r="D109" s="260"/>
      <c r="E109" s="260"/>
      <c r="F109" s="101"/>
      <c r="G109" s="5"/>
      <c r="H109" s="5"/>
    </row>
    <row r="110" spans="1:9" s="6" customFormat="1" ht="60.75" hidden="1" customHeight="1" x14ac:dyDescent="0.3">
      <c r="A110" s="103">
        <v>41035400</v>
      </c>
      <c r="B110" s="99" t="s">
        <v>71</v>
      </c>
      <c r="C110" s="101">
        <f t="shared" si="3"/>
        <v>0</v>
      </c>
      <c r="D110" s="260"/>
      <c r="E110" s="260"/>
      <c r="F110" s="101"/>
      <c r="G110" s="5"/>
      <c r="H110" s="5"/>
    </row>
    <row r="111" spans="1:9" s="6" customFormat="1" ht="60.75" hidden="1" customHeight="1" x14ac:dyDescent="0.3">
      <c r="A111" s="103">
        <v>41035600</v>
      </c>
      <c r="B111" s="99" t="s">
        <v>137</v>
      </c>
      <c r="C111" s="101">
        <f t="shared" si="3"/>
        <v>0</v>
      </c>
      <c r="D111" s="260"/>
      <c r="E111" s="260"/>
      <c r="F111" s="101"/>
      <c r="G111" s="5"/>
      <c r="H111" s="5"/>
    </row>
    <row r="112" spans="1:9" s="6" customFormat="1" ht="60.75" hidden="1" customHeight="1" x14ac:dyDescent="0.3">
      <c r="A112" s="103">
        <v>41037000</v>
      </c>
      <c r="B112" s="99" t="s">
        <v>129</v>
      </c>
      <c r="C112" s="101">
        <f t="shared" si="3"/>
        <v>0</v>
      </c>
      <c r="D112" s="260"/>
      <c r="E112" s="260"/>
      <c r="F112" s="101"/>
      <c r="G112" s="5"/>
      <c r="H112" s="5"/>
    </row>
    <row r="113" spans="1:11" s="6" customFormat="1" ht="66" hidden="1" customHeight="1" x14ac:dyDescent="0.3">
      <c r="A113" s="103">
        <v>41037300</v>
      </c>
      <c r="B113" s="99" t="s">
        <v>79</v>
      </c>
      <c r="C113" s="101">
        <f t="shared" si="3"/>
        <v>0</v>
      </c>
      <c r="D113" s="260"/>
      <c r="E113" s="260"/>
      <c r="F113" s="101"/>
      <c r="G113" s="5"/>
      <c r="H113" s="5"/>
    </row>
    <row r="114" spans="1:11" s="6" customFormat="1" ht="39" customHeight="1" x14ac:dyDescent="0.3">
      <c r="A114" s="297">
        <v>41032900</v>
      </c>
      <c r="B114" s="297" t="s">
        <v>185</v>
      </c>
      <c r="C114" s="298">
        <f t="shared" si="3"/>
        <v>2515400</v>
      </c>
      <c r="D114" s="314">
        <v>2515400</v>
      </c>
      <c r="E114" s="315"/>
      <c r="F114" s="315"/>
      <c r="G114" s="5"/>
      <c r="H114" s="5"/>
    </row>
    <row r="115" spans="1:11" ht="16.5" hidden="1" customHeight="1" x14ac:dyDescent="0.35">
      <c r="A115" s="273"/>
      <c r="B115" s="273"/>
      <c r="C115" s="312"/>
      <c r="D115" s="312"/>
      <c r="E115" s="312"/>
      <c r="F115" s="312"/>
      <c r="I115" s="6"/>
      <c r="J115" s="6"/>
      <c r="K115" s="6"/>
    </row>
    <row r="116" spans="1:11" s="6" customFormat="1" ht="46.5" hidden="1" x14ac:dyDescent="0.3">
      <c r="A116" s="103">
        <v>41030000</v>
      </c>
      <c r="B116" s="99" t="s">
        <v>60</v>
      </c>
      <c r="C116" s="101">
        <f t="shared" ref="C116:C122" si="4">D116+E116</f>
        <v>0</v>
      </c>
      <c r="D116" s="260"/>
      <c r="E116" s="260"/>
      <c r="F116" s="101"/>
      <c r="G116" s="5"/>
      <c r="H116" s="5"/>
    </row>
    <row r="117" spans="1:11" s="6" customFormat="1" ht="62" hidden="1" x14ac:dyDescent="0.3">
      <c r="A117" s="103">
        <v>41030000</v>
      </c>
      <c r="B117" s="99" t="s">
        <v>61</v>
      </c>
      <c r="C117" s="101">
        <f t="shared" si="4"/>
        <v>0</v>
      </c>
      <c r="D117" s="260"/>
      <c r="E117" s="260"/>
      <c r="F117" s="101"/>
      <c r="G117" s="5"/>
      <c r="H117" s="5"/>
    </row>
    <row r="118" spans="1:11" s="6" customFormat="1" ht="46.5" hidden="1" x14ac:dyDescent="0.3">
      <c r="A118" s="103">
        <v>41033700</v>
      </c>
      <c r="B118" s="99" t="s">
        <v>63</v>
      </c>
      <c r="C118" s="101">
        <f t="shared" si="4"/>
        <v>0</v>
      </c>
      <c r="D118" s="260"/>
      <c r="E118" s="260"/>
      <c r="F118" s="101"/>
      <c r="G118" s="5"/>
      <c r="H118" s="5"/>
    </row>
    <row r="119" spans="1:11" s="6" customFormat="1" ht="93" hidden="1" x14ac:dyDescent="0.3">
      <c r="A119" s="103">
        <v>41034300</v>
      </c>
      <c r="B119" s="99" t="s">
        <v>64</v>
      </c>
      <c r="C119" s="101">
        <f t="shared" si="4"/>
        <v>0</v>
      </c>
      <c r="D119" s="260"/>
      <c r="E119" s="260"/>
      <c r="F119" s="101"/>
      <c r="G119" s="5"/>
      <c r="H119" s="5"/>
    </row>
    <row r="120" spans="1:11" s="6" customFormat="1" ht="31" hidden="1" x14ac:dyDescent="0.3">
      <c r="A120" s="103">
        <v>41034400</v>
      </c>
      <c r="B120" s="99" t="s">
        <v>65</v>
      </c>
      <c r="C120" s="101">
        <f t="shared" si="4"/>
        <v>0</v>
      </c>
      <c r="D120" s="260"/>
      <c r="E120" s="260"/>
      <c r="F120" s="101"/>
      <c r="G120" s="5"/>
      <c r="H120" s="5"/>
    </row>
    <row r="121" spans="1:11" s="6" customFormat="1" ht="31" hidden="1" x14ac:dyDescent="0.3">
      <c r="A121" s="103">
        <v>41034800</v>
      </c>
      <c r="B121" s="99" t="s">
        <v>66</v>
      </c>
      <c r="C121" s="101">
        <f t="shared" si="4"/>
        <v>0</v>
      </c>
      <c r="D121" s="260"/>
      <c r="E121" s="260"/>
      <c r="F121" s="101"/>
      <c r="G121" s="5"/>
      <c r="H121" s="5"/>
    </row>
    <row r="122" spans="1:11" s="6" customFormat="1" ht="31" hidden="1" x14ac:dyDescent="0.3">
      <c r="A122" s="103" t="s">
        <v>67</v>
      </c>
      <c r="B122" s="99" t="s">
        <v>68</v>
      </c>
      <c r="C122" s="101">
        <f t="shared" si="4"/>
        <v>0</v>
      </c>
      <c r="D122" s="260"/>
      <c r="E122" s="260"/>
      <c r="F122" s="101"/>
      <c r="G122" s="5"/>
      <c r="H122" s="5"/>
    </row>
    <row r="123" spans="1:11" hidden="1" x14ac:dyDescent="0.35">
      <c r="A123" s="273"/>
      <c r="B123" s="273"/>
      <c r="C123" s="312"/>
      <c r="D123" s="312"/>
      <c r="E123" s="312"/>
      <c r="F123" s="312"/>
      <c r="I123" s="6"/>
      <c r="J123" s="6"/>
      <c r="K123" s="6"/>
    </row>
    <row r="124" spans="1:11" s="6" customFormat="1" ht="46.5" hidden="1" x14ac:dyDescent="0.3">
      <c r="A124" s="103">
        <v>41036300</v>
      </c>
      <c r="B124" s="99" t="s">
        <v>69</v>
      </c>
      <c r="C124" s="101">
        <f t="shared" ref="C124:C131" si="5">D124+E124</f>
        <v>0</v>
      </c>
      <c r="D124" s="260"/>
      <c r="E124" s="260"/>
      <c r="F124" s="101"/>
      <c r="G124" s="5"/>
      <c r="H124" s="5"/>
    </row>
    <row r="125" spans="1:11" s="6" customFormat="1" ht="31" hidden="1" x14ac:dyDescent="0.3">
      <c r="A125" s="103">
        <v>41030000</v>
      </c>
      <c r="B125" s="99" t="s">
        <v>70</v>
      </c>
      <c r="C125" s="101">
        <f t="shared" si="5"/>
        <v>0</v>
      </c>
      <c r="D125" s="260"/>
      <c r="E125" s="260"/>
      <c r="F125" s="101"/>
      <c r="G125" s="5"/>
      <c r="H125" s="5"/>
    </row>
    <row r="126" spans="1:11" s="6" customFormat="1" ht="32.25" hidden="1" customHeight="1" x14ac:dyDescent="0.3">
      <c r="A126" s="313">
        <v>41050000</v>
      </c>
      <c r="B126" s="278" t="s">
        <v>96</v>
      </c>
      <c r="C126" s="101">
        <f t="shared" si="5"/>
        <v>0</v>
      </c>
      <c r="D126" s="260">
        <f>D128</f>
        <v>0</v>
      </c>
      <c r="E126" s="260">
        <f>E128+E127</f>
        <v>0</v>
      </c>
      <c r="F126" s="260">
        <f>F128+F127</f>
        <v>0</v>
      </c>
      <c r="G126" s="5"/>
      <c r="H126" s="5"/>
    </row>
    <row r="127" spans="1:11" s="6" customFormat="1" ht="32.25" hidden="1" customHeight="1" x14ac:dyDescent="0.3">
      <c r="A127" s="103">
        <v>41051000</v>
      </c>
      <c r="B127" s="99" t="s">
        <v>120</v>
      </c>
      <c r="C127" s="101">
        <f t="shared" si="5"/>
        <v>0</v>
      </c>
      <c r="D127" s="260"/>
      <c r="E127" s="260"/>
      <c r="F127" s="101"/>
      <c r="G127" s="5"/>
      <c r="H127" s="5"/>
    </row>
    <row r="128" spans="1:11" s="6" customFormat="1" ht="47.25" hidden="1" customHeight="1" x14ac:dyDescent="0.3">
      <c r="A128" s="103">
        <v>41053900</v>
      </c>
      <c r="B128" s="99" t="s">
        <v>97</v>
      </c>
      <c r="C128" s="101">
        <f t="shared" si="5"/>
        <v>0</v>
      </c>
      <c r="D128" s="260"/>
      <c r="E128" s="260"/>
      <c r="F128" s="260"/>
      <c r="G128" s="5"/>
      <c r="H128" s="57"/>
    </row>
    <row r="129" spans="1:16" s="6" customFormat="1" ht="31" hidden="1" x14ac:dyDescent="0.3">
      <c r="A129" s="103">
        <v>41033300</v>
      </c>
      <c r="B129" s="99" t="s">
        <v>84</v>
      </c>
      <c r="C129" s="101">
        <f t="shared" si="5"/>
        <v>0</v>
      </c>
      <c r="D129" s="259"/>
      <c r="E129" s="260"/>
      <c r="F129" s="101"/>
      <c r="G129" s="5"/>
      <c r="H129" s="5"/>
    </row>
    <row r="130" spans="1:16" s="6" customFormat="1" ht="31" hidden="1" x14ac:dyDescent="0.3">
      <c r="A130" s="103">
        <v>41030000</v>
      </c>
      <c r="B130" s="99" t="s">
        <v>72</v>
      </c>
      <c r="C130" s="101">
        <f t="shared" si="5"/>
        <v>0</v>
      </c>
      <c r="D130" s="260"/>
      <c r="E130" s="260"/>
      <c r="F130" s="101"/>
      <c r="G130" s="5"/>
      <c r="H130" s="5"/>
    </row>
    <row r="131" spans="1:16" s="6" customFormat="1" ht="31" hidden="1" x14ac:dyDescent="0.3">
      <c r="A131" s="103">
        <v>41030000</v>
      </c>
      <c r="B131" s="99" t="s">
        <v>73</v>
      </c>
      <c r="C131" s="101">
        <f t="shared" si="5"/>
        <v>0</v>
      </c>
      <c r="D131" s="260"/>
      <c r="E131" s="260"/>
      <c r="F131" s="101"/>
      <c r="G131" s="5"/>
      <c r="H131" s="5"/>
    </row>
    <row r="132" spans="1:16" s="6" customFormat="1" ht="18" x14ac:dyDescent="0.3">
      <c r="A132" s="104" t="s">
        <v>74</v>
      </c>
      <c r="B132" s="107" t="s">
        <v>75</v>
      </c>
      <c r="C132" s="98">
        <f>C134+C133</f>
        <v>700821</v>
      </c>
      <c r="D132" s="316">
        <f>D133+D134</f>
        <v>0</v>
      </c>
      <c r="E132" s="108">
        <f>E133+E134</f>
        <v>700821</v>
      </c>
      <c r="F132" s="98">
        <v>0</v>
      </c>
      <c r="G132" s="5"/>
      <c r="H132" s="5"/>
    </row>
    <row r="133" spans="1:16" s="6" customFormat="1" ht="21" hidden="1" customHeight="1" x14ac:dyDescent="0.3">
      <c r="A133" s="103">
        <v>42020000</v>
      </c>
      <c r="B133" s="99" t="s">
        <v>76</v>
      </c>
      <c r="C133" s="101">
        <f>D133+E133</f>
        <v>0</v>
      </c>
      <c r="D133" s="260"/>
      <c r="E133" s="260"/>
      <c r="F133" s="101"/>
      <c r="G133" s="5"/>
      <c r="H133" s="5"/>
    </row>
    <row r="134" spans="1:16" s="6" customFormat="1" ht="31.5" customHeight="1" x14ac:dyDescent="0.3">
      <c r="A134" s="297">
        <v>42030300</v>
      </c>
      <c r="B134" s="297" t="s">
        <v>213</v>
      </c>
      <c r="C134" s="298">
        <f>D134+E134</f>
        <v>700821</v>
      </c>
      <c r="D134" s="299"/>
      <c r="E134" s="299">
        <v>700821</v>
      </c>
      <c r="F134" s="298"/>
      <c r="G134" s="5"/>
      <c r="H134" s="5"/>
    </row>
    <row r="135" spans="1:16" s="6" customFormat="1" ht="21" customHeight="1" x14ac:dyDescent="0.3">
      <c r="A135" s="124"/>
      <c r="B135" s="125" t="s">
        <v>77</v>
      </c>
      <c r="C135" s="126">
        <f t="shared" ref="C135:D135" si="6">C88+C89+C132</f>
        <v>9782542</v>
      </c>
      <c r="D135" s="126">
        <f t="shared" si="6"/>
        <v>9081721</v>
      </c>
      <c r="E135" s="126">
        <f>E88+E89+E132</f>
        <v>700821</v>
      </c>
      <c r="F135" s="126">
        <f t="shared" ref="F135" si="7">F88+F89+F132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154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700821</v>
      </c>
      <c r="D145" s="75">
        <f>D134-D142</f>
        <v>0</v>
      </c>
      <c r="E145" s="75">
        <f>E134-E142</f>
        <v>700821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A4:F4"/>
    <mergeCell ref="A5:F5"/>
    <mergeCell ref="C1:F1"/>
    <mergeCell ref="K1:M1"/>
    <mergeCell ref="C2:F2"/>
    <mergeCell ref="K2:M2"/>
    <mergeCell ref="C3:F3"/>
    <mergeCell ref="K3:M3"/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</mergeCells>
  <phoneticPr fontId="0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71" orientation="landscape" r:id="rId1"/>
  <headerFooter alignWithMargins="0"/>
  <rowBreaks count="3" manualBreakCount="3">
    <brk id="33" max="5" man="1"/>
    <brk id="54" max="5" man="1"/>
    <brk id="95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39997558519241921"/>
  </sheetPr>
  <dimension ref="A1:P149"/>
  <sheetViews>
    <sheetView showGridLines="0" view="pageBreakPreview" zoomScaleNormal="65" zoomScaleSheetLayoutView="10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273" customWidth="1"/>
    <col min="2" max="2" width="91.1796875" style="273" customWidth="1"/>
    <col min="3" max="3" width="24" style="273" customWidth="1"/>
    <col min="4" max="4" width="22" style="273" customWidth="1"/>
    <col min="5" max="5" width="22.7265625" style="273" customWidth="1"/>
    <col min="6" max="6" width="18.26953125" style="273" customWidth="1"/>
    <col min="7" max="7" width="14.453125" style="273" bestFit="1" customWidth="1"/>
    <col min="8" max="8" width="18.54296875" style="273" customWidth="1"/>
    <col min="9" max="9" width="21.26953125" style="273" customWidth="1"/>
    <col min="10" max="10" width="9.1796875" style="273"/>
    <col min="11" max="11" width="9.81640625" style="273" bestFit="1" customWidth="1"/>
    <col min="12" max="12" width="9.1796875" style="273"/>
    <col min="13" max="13" width="35" style="273" customWidth="1"/>
    <col min="14" max="16384" width="9.1796875" style="273"/>
  </cols>
  <sheetData>
    <row r="1" spans="1:13" s="264" customFormat="1" ht="18" customHeight="1" x14ac:dyDescent="0.4">
      <c r="A1" s="262"/>
      <c r="B1" s="262"/>
      <c r="C1" s="421" t="s">
        <v>12</v>
      </c>
      <c r="D1" s="421"/>
      <c r="E1" s="421"/>
      <c r="F1" s="421"/>
      <c r="G1" s="263"/>
      <c r="H1" s="263"/>
      <c r="K1" s="423"/>
      <c r="L1" s="423"/>
      <c r="M1" s="423"/>
    </row>
    <row r="2" spans="1:13" s="267" customFormat="1" ht="17.25" customHeight="1" x14ac:dyDescent="0.4">
      <c r="A2" s="265"/>
      <c r="B2" s="265"/>
      <c r="C2" s="421" t="s">
        <v>139</v>
      </c>
      <c r="D2" s="421"/>
      <c r="E2" s="421"/>
      <c r="F2" s="421"/>
      <c r="G2" s="266"/>
      <c r="H2" s="266"/>
      <c r="K2" s="423"/>
      <c r="L2" s="423"/>
      <c r="M2" s="423"/>
    </row>
    <row r="3" spans="1:13" s="267" customFormat="1" ht="17.25" customHeight="1" x14ac:dyDescent="0.4">
      <c r="A3" s="265"/>
      <c r="B3" s="268"/>
      <c r="C3" s="421" t="s">
        <v>145</v>
      </c>
      <c r="D3" s="421"/>
      <c r="E3" s="421"/>
      <c r="F3" s="421"/>
      <c r="G3" s="266"/>
      <c r="H3" s="266"/>
      <c r="K3" s="423"/>
      <c r="L3" s="423"/>
      <c r="M3" s="423"/>
    </row>
    <row r="4" spans="1:13" s="267" customFormat="1" ht="17.25" customHeight="1" x14ac:dyDescent="0.3">
      <c r="A4" s="426" t="s">
        <v>146</v>
      </c>
      <c r="B4" s="426"/>
      <c r="C4" s="426"/>
      <c r="D4" s="426"/>
      <c r="E4" s="426"/>
      <c r="F4" s="426"/>
      <c r="G4" s="266"/>
      <c r="H4" s="266"/>
    </row>
    <row r="5" spans="1:13" s="267" customFormat="1" ht="66" customHeight="1" x14ac:dyDescent="0.3">
      <c r="A5" s="426" t="s">
        <v>147</v>
      </c>
      <c r="B5" s="426"/>
      <c r="C5" s="426"/>
      <c r="D5" s="426"/>
      <c r="E5" s="426"/>
      <c r="F5" s="426"/>
      <c r="G5" s="269"/>
      <c r="H5" s="266"/>
    </row>
    <row r="6" spans="1:13" s="270" customFormat="1" ht="15" customHeight="1" x14ac:dyDescent="0.3">
      <c r="A6" s="426"/>
      <c r="B6" s="426"/>
      <c r="C6" s="426"/>
      <c r="D6" s="426"/>
      <c r="E6" s="426"/>
      <c r="F6" s="426"/>
      <c r="G6" s="266"/>
      <c r="H6" s="266"/>
    </row>
    <row r="7" spans="1:13" s="270" customFormat="1" ht="18" customHeight="1" x14ac:dyDescent="0.3">
      <c r="A7" s="431" t="s">
        <v>88</v>
      </c>
      <c r="B7" s="431"/>
      <c r="C7" s="317"/>
      <c r="D7" s="317"/>
      <c r="E7" s="317"/>
      <c r="F7" s="317"/>
      <c r="G7" s="266"/>
      <c r="H7" s="266"/>
    </row>
    <row r="8" spans="1:13" s="270" customFormat="1" ht="15" customHeight="1" x14ac:dyDescent="0.3">
      <c r="A8" s="430" t="s">
        <v>87</v>
      </c>
      <c r="B8" s="430"/>
      <c r="C8" s="317"/>
      <c r="D8" s="317"/>
      <c r="E8" s="317"/>
      <c r="F8" s="317"/>
      <c r="G8" s="266"/>
      <c r="H8" s="266"/>
    </row>
    <row r="9" spans="1:13" ht="13.5" customHeight="1" x14ac:dyDescent="0.35">
      <c r="A9" s="263"/>
      <c r="B9" s="271"/>
      <c r="C9" s="271"/>
      <c r="D9" s="263"/>
      <c r="E9" s="263"/>
      <c r="F9" s="272" t="s">
        <v>105</v>
      </c>
      <c r="G9" s="263"/>
      <c r="H9" s="263"/>
    </row>
    <row r="10" spans="1:13" ht="20.25" customHeight="1" x14ac:dyDescent="0.35">
      <c r="A10" s="427" t="s">
        <v>7</v>
      </c>
      <c r="B10" s="427" t="s">
        <v>8</v>
      </c>
      <c r="C10" s="429" t="s">
        <v>91</v>
      </c>
      <c r="D10" s="424" t="s">
        <v>0</v>
      </c>
      <c r="E10" s="424" t="s">
        <v>1</v>
      </c>
      <c r="F10" s="424"/>
      <c r="G10" s="263"/>
      <c r="H10" s="263"/>
    </row>
    <row r="11" spans="1:13" ht="20.25" customHeight="1" x14ac:dyDescent="0.35">
      <c r="A11" s="428"/>
      <c r="B11" s="427"/>
      <c r="C11" s="429"/>
      <c r="D11" s="425"/>
      <c r="E11" s="424" t="s">
        <v>92</v>
      </c>
      <c r="F11" s="424" t="s">
        <v>90</v>
      </c>
      <c r="G11" s="263"/>
      <c r="H11" s="263" t="s">
        <v>142</v>
      </c>
      <c r="I11" s="273" t="s">
        <v>143</v>
      </c>
      <c r="J11" s="273" t="s">
        <v>144</v>
      </c>
    </row>
    <row r="12" spans="1:13" s="270" customFormat="1" ht="48.75" customHeight="1" x14ac:dyDescent="0.3">
      <c r="A12" s="428"/>
      <c r="B12" s="427"/>
      <c r="C12" s="429"/>
      <c r="D12" s="425"/>
      <c r="E12" s="424"/>
      <c r="F12" s="424"/>
      <c r="G12" s="266"/>
      <c r="H12" s="266"/>
    </row>
    <row r="13" spans="1:13" s="270" customFormat="1" ht="18" customHeight="1" x14ac:dyDescent="0.3">
      <c r="A13" s="319">
        <v>1</v>
      </c>
      <c r="B13" s="319">
        <v>2</v>
      </c>
      <c r="C13" s="319">
        <v>3</v>
      </c>
      <c r="D13" s="319">
        <v>4</v>
      </c>
      <c r="E13" s="319">
        <v>5</v>
      </c>
      <c r="F13" s="319">
        <v>6</v>
      </c>
      <c r="G13" s="266"/>
      <c r="H13" s="266"/>
    </row>
    <row r="14" spans="1:13" s="277" customFormat="1" ht="26.25" customHeight="1" x14ac:dyDescent="0.3">
      <c r="A14" s="356">
        <v>10000000</v>
      </c>
      <c r="B14" s="357" t="s">
        <v>3</v>
      </c>
      <c r="C14" s="358">
        <f>C15+C31+C41</f>
        <v>31422700</v>
      </c>
      <c r="D14" s="126">
        <f>D15+D31+D41</f>
        <v>31422700</v>
      </c>
      <c r="E14" s="126">
        <f>E15+E31+E41</f>
        <v>0</v>
      </c>
      <c r="F14" s="126">
        <f>F15+F31+F41</f>
        <v>0</v>
      </c>
      <c r="G14" s="275"/>
      <c r="H14" s="276"/>
    </row>
    <row r="15" spans="1:13" s="277" customFormat="1" ht="31.5" customHeight="1" x14ac:dyDescent="0.3">
      <c r="A15" s="356" t="s">
        <v>106</v>
      </c>
      <c r="B15" s="359" t="s">
        <v>107</v>
      </c>
      <c r="C15" s="360">
        <f>C16+C23</f>
        <v>29922700</v>
      </c>
      <c r="D15" s="360">
        <f>D16+D23</f>
        <v>29922700</v>
      </c>
      <c r="E15" s="360"/>
      <c r="F15" s="361"/>
      <c r="G15" s="275"/>
      <c r="H15" s="275"/>
    </row>
    <row r="16" spans="1:13" ht="18" x14ac:dyDescent="0.35">
      <c r="A16" s="303">
        <v>11010000</v>
      </c>
      <c r="B16" s="184" t="s">
        <v>43</v>
      </c>
      <c r="C16" s="304">
        <f>C17+C18+C19+C20+C21+C22</f>
        <v>12922700</v>
      </c>
      <c r="D16" s="132">
        <f>D17+D18+D19+D21+D20+D22</f>
        <v>12922700</v>
      </c>
      <c r="E16" s="132"/>
      <c r="F16" s="132"/>
      <c r="G16" s="263"/>
      <c r="H16" s="284"/>
    </row>
    <row r="17" spans="1:8" ht="31" x14ac:dyDescent="0.35">
      <c r="A17" s="323">
        <v>11010100</v>
      </c>
      <c r="B17" s="324" t="s">
        <v>29</v>
      </c>
      <c r="C17" s="325">
        <f t="shared" ref="C17:C22" si="0">D17+E17</f>
        <v>12922700</v>
      </c>
      <c r="D17" s="326">
        <v>12922700</v>
      </c>
      <c r="E17" s="127"/>
      <c r="F17" s="127"/>
      <c r="G17" s="263"/>
      <c r="H17" s="263"/>
    </row>
    <row r="18" spans="1:8" ht="51.65" hidden="1" customHeight="1" x14ac:dyDescent="0.35">
      <c r="A18" s="285">
        <v>11010200</v>
      </c>
      <c r="B18" s="257" t="s">
        <v>30</v>
      </c>
      <c r="C18" s="286">
        <f t="shared" si="0"/>
        <v>0</v>
      </c>
      <c r="D18" s="287"/>
      <c r="E18" s="283"/>
      <c r="F18" s="283"/>
      <c r="G18" s="263"/>
      <c r="H18" s="263"/>
    </row>
    <row r="19" spans="1:8" ht="34" hidden="1" customHeight="1" x14ac:dyDescent="0.35">
      <c r="A19" s="285">
        <v>11010400</v>
      </c>
      <c r="B19" s="257" t="s">
        <v>31</v>
      </c>
      <c r="C19" s="286">
        <f t="shared" si="0"/>
        <v>0</v>
      </c>
      <c r="D19" s="287"/>
      <c r="E19" s="283"/>
      <c r="F19" s="283"/>
      <c r="G19" s="263"/>
      <c r="H19" s="263"/>
    </row>
    <row r="20" spans="1:8" ht="34" hidden="1" customHeight="1" x14ac:dyDescent="0.35">
      <c r="A20" s="285">
        <v>11010500</v>
      </c>
      <c r="B20" s="257" t="s">
        <v>32</v>
      </c>
      <c r="C20" s="286">
        <f t="shared" si="0"/>
        <v>0</v>
      </c>
      <c r="D20" s="287"/>
      <c r="E20" s="283"/>
      <c r="F20" s="283"/>
      <c r="G20" s="263"/>
      <c r="H20" s="263"/>
    </row>
    <row r="21" spans="1:8" ht="34" hidden="1" customHeight="1" x14ac:dyDescent="0.35">
      <c r="A21" s="285">
        <v>11011200</v>
      </c>
      <c r="B21" s="257" t="s">
        <v>195</v>
      </c>
      <c r="C21" s="286">
        <f t="shared" si="0"/>
        <v>0</v>
      </c>
      <c r="D21" s="287"/>
      <c r="E21" s="283"/>
      <c r="F21" s="283"/>
      <c r="G21" s="263"/>
      <c r="H21" s="263"/>
    </row>
    <row r="22" spans="1:8" ht="34" hidden="1" customHeight="1" x14ac:dyDescent="0.35">
      <c r="A22" s="285">
        <v>11011300</v>
      </c>
      <c r="B22" s="257" t="s">
        <v>201</v>
      </c>
      <c r="C22" s="286">
        <f t="shared" si="0"/>
        <v>0</v>
      </c>
      <c r="D22" s="287"/>
      <c r="E22" s="283"/>
      <c r="F22" s="283"/>
      <c r="G22" s="263"/>
      <c r="H22" s="263"/>
    </row>
    <row r="23" spans="1:8" ht="19.5" hidden="1" customHeight="1" x14ac:dyDescent="0.35">
      <c r="A23" s="280">
        <v>11020000</v>
      </c>
      <c r="B23" s="281" t="s">
        <v>6</v>
      </c>
      <c r="C23" s="282">
        <f>C24+C25+C26+C27+C28+C29</f>
        <v>17000000</v>
      </c>
      <c r="D23" s="282">
        <f>D24+D25+D26+D27+D28+D29</f>
        <v>17000000</v>
      </c>
      <c r="E23" s="283"/>
      <c r="F23" s="283"/>
      <c r="G23" s="263"/>
      <c r="H23" s="263"/>
    </row>
    <row r="24" spans="1:8" ht="30.75" hidden="1" customHeight="1" x14ac:dyDescent="0.35">
      <c r="A24" s="285">
        <v>11020200</v>
      </c>
      <c r="B24" s="257" t="s">
        <v>16</v>
      </c>
      <c r="C24" s="286">
        <f t="shared" ref="C24:C30" si="1">D24+E24</f>
        <v>0</v>
      </c>
      <c r="D24" s="287"/>
      <c r="E24" s="283"/>
      <c r="F24" s="283"/>
      <c r="G24" s="263"/>
      <c r="H24" s="263"/>
    </row>
    <row r="25" spans="1:8" ht="24.75" hidden="1" customHeight="1" x14ac:dyDescent="0.35">
      <c r="A25" s="285">
        <v>11020300</v>
      </c>
      <c r="B25" s="257" t="s">
        <v>39</v>
      </c>
      <c r="C25" s="286">
        <f t="shared" si="1"/>
        <v>0</v>
      </c>
      <c r="D25" s="287"/>
      <c r="E25" s="283"/>
      <c r="F25" s="283"/>
      <c r="G25" s="263"/>
      <c r="H25" s="263"/>
    </row>
    <row r="26" spans="1:8" ht="24" hidden="1" customHeight="1" x14ac:dyDescent="0.35">
      <c r="A26" s="285">
        <v>11020500</v>
      </c>
      <c r="B26" s="257" t="s">
        <v>40</v>
      </c>
      <c r="C26" s="286">
        <f t="shared" si="1"/>
        <v>0</v>
      </c>
      <c r="D26" s="287"/>
      <c r="E26" s="283"/>
      <c r="F26" s="283"/>
      <c r="G26" s="263"/>
      <c r="H26" s="263"/>
    </row>
    <row r="27" spans="1:8" ht="33" hidden="1" customHeight="1" x14ac:dyDescent="0.35">
      <c r="A27" s="285">
        <v>11020700</v>
      </c>
      <c r="B27" s="257" t="s">
        <v>41</v>
      </c>
      <c r="C27" s="286">
        <f t="shared" si="1"/>
        <v>0</v>
      </c>
      <c r="D27" s="287"/>
      <c r="E27" s="283"/>
      <c r="F27" s="283"/>
      <c r="G27" s="263"/>
      <c r="H27" s="263"/>
    </row>
    <row r="28" spans="1:8" ht="24" customHeight="1" x14ac:dyDescent="0.35">
      <c r="A28" s="323">
        <v>11021000</v>
      </c>
      <c r="B28" s="324" t="s">
        <v>125</v>
      </c>
      <c r="C28" s="325">
        <f t="shared" si="1"/>
        <v>17000000</v>
      </c>
      <c r="D28" s="326">
        <v>17000000</v>
      </c>
      <c r="E28" s="127"/>
      <c r="F28" s="127"/>
      <c r="G28" s="263"/>
      <c r="H28" s="263"/>
    </row>
    <row r="29" spans="1:8" ht="50.25" hidden="1" customHeight="1" x14ac:dyDescent="0.35">
      <c r="A29" s="285">
        <v>11021600</v>
      </c>
      <c r="B29" s="257" t="s">
        <v>42</v>
      </c>
      <c r="C29" s="286">
        <f t="shared" si="1"/>
        <v>0</v>
      </c>
      <c r="D29" s="287"/>
      <c r="E29" s="283"/>
      <c r="F29" s="283"/>
      <c r="G29" s="263"/>
      <c r="H29" s="263"/>
    </row>
    <row r="30" spans="1:8" ht="50.25" hidden="1" customHeight="1" x14ac:dyDescent="0.35">
      <c r="A30" s="285">
        <v>11023000</v>
      </c>
      <c r="B30" s="257" t="s">
        <v>202</v>
      </c>
      <c r="C30" s="286">
        <f t="shared" si="1"/>
        <v>0</v>
      </c>
      <c r="D30" s="287"/>
      <c r="E30" s="283"/>
      <c r="F30" s="283"/>
      <c r="G30" s="263"/>
      <c r="H30" s="263"/>
    </row>
    <row r="31" spans="1:8" ht="27" hidden="1" customHeight="1" x14ac:dyDescent="0.35">
      <c r="A31" s="274" t="s">
        <v>83</v>
      </c>
      <c r="B31" s="278" t="s">
        <v>34</v>
      </c>
      <c r="C31" s="102">
        <f>C32+C37+C39</f>
        <v>1500000</v>
      </c>
      <c r="D31" s="102">
        <f>D32+D37+D39</f>
        <v>1500000</v>
      </c>
      <c r="E31" s="102"/>
      <c r="F31" s="283"/>
      <c r="G31" s="263"/>
      <c r="H31" s="263"/>
    </row>
    <row r="32" spans="1:8" ht="24" hidden="1" customHeight="1" x14ac:dyDescent="0.35">
      <c r="A32" s="280">
        <v>13020000</v>
      </c>
      <c r="B32" s="281" t="s">
        <v>35</v>
      </c>
      <c r="C32" s="289">
        <f>C33+C34+C35</f>
        <v>0</v>
      </c>
      <c r="D32" s="289">
        <f>D33+D34+D35</f>
        <v>0</v>
      </c>
      <c r="E32" s="289"/>
      <c r="F32" s="289"/>
      <c r="G32" s="263"/>
      <c r="H32" s="263"/>
    </row>
    <row r="33" spans="1:8" ht="31.5" hidden="1" customHeight="1" x14ac:dyDescent="0.35">
      <c r="A33" s="285">
        <v>13020100</v>
      </c>
      <c r="B33" s="257" t="s">
        <v>36</v>
      </c>
      <c r="C33" s="286">
        <f>D33+E33</f>
        <v>0</v>
      </c>
      <c r="D33" s="288"/>
      <c r="E33" s="102"/>
      <c r="F33" s="283"/>
      <c r="G33" s="263"/>
      <c r="H33" s="263"/>
    </row>
    <row r="34" spans="1:8" ht="33.75" hidden="1" customHeight="1" x14ac:dyDescent="0.35">
      <c r="A34" s="285">
        <v>13020300</v>
      </c>
      <c r="B34" s="257" t="s">
        <v>205</v>
      </c>
      <c r="C34" s="286">
        <f>D34+E34</f>
        <v>0</v>
      </c>
      <c r="D34" s="288"/>
      <c r="E34" s="102"/>
      <c r="F34" s="283"/>
      <c r="G34" s="263"/>
      <c r="H34" s="263"/>
    </row>
    <row r="35" spans="1:8" ht="31.5" hidden="1" customHeight="1" x14ac:dyDescent="0.35">
      <c r="A35" s="285">
        <v>13020400</v>
      </c>
      <c r="B35" s="257" t="s">
        <v>38</v>
      </c>
      <c r="C35" s="286">
        <f>D35+E35</f>
        <v>0</v>
      </c>
      <c r="D35" s="288"/>
      <c r="E35" s="102"/>
      <c r="F35" s="283"/>
      <c r="G35" s="263"/>
      <c r="H35" s="263"/>
    </row>
    <row r="36" spans="1:8" ht="31.5" hidden="1" customHeight="1" x14ac:dyDescent="0.35">
      <c r="A36" s="285">
        <v>13020600</v>
      </c>
      <c r="B36" s="257" t="s">
        <v>203</v>
      </c>
      <c r="C36" s="286">
        <f>D36+E36</f>
        <v>0</v>
      </c>
      <c r="D36" s="288"/>
      <c r="E36" s="102"/>
      <c r="F36" s="283"/>
      <c r="G36" s="263"/>
      <c r="H36" s="263"/>
    </row>
    <row r="37" spans="1:8" ht="24.75" hidden="1" customHeight="1" x14ac:dyDescent="0.35">
      <c r="A37" s="290">
        <v>13030000</v>
      </c>
      <c r="B37" s="291" t="s">
        <v>126</v>
      </c>
      <c r="C37" s="292">
        <f>C38</f>
        <v>1500000</v>
      </c>
      <c r="D37" s="283">
        <f>D38</f>
        <v>1500000</v>
      </c>
      <c r="E37" s="102"/>
      <c r="F37" s="283"/>
      <c r="G37" s="263"/>
      <c r="H37" s="263"/>
    </row>
    <row r="38" spans="1:8" ht="30.75" customHeight="1" x14ac:dyDescent="0.35">
      <c r="A38" s="323">
        <v>13030100</v>
      </c>
      <c r="B38" s="324" t="s">
        <v>127</v>
      </c>
      <c r="C38" s="325">
        <f>D38+E38</f>
        <v>1500000</v>
      </c>
      <c r="D38" s="326">
        <v>1500000</v>
      </c>
      <c r="E38" s="93"/>
      <c r="F38" s="127"/>
      <c r="G38" s="263"/>
      <c r="H38" s="263"/>
    </row>
    <row r="39" spans="1:8" ht="24" hidden="1" customHeight="1" x14ac:dyDescent="0.35">
      <c r="A39" s="285">
        <v>13070000</v>
      </c>
      <c r="B39" s="257" t="s">
        <v>18</v>
      </c>
      <c r="C39" s="286">
        <f>C40</f>
        <v>0</v>
      </c>
      <c r="D39" s="287">
        <f>D40</f>
        <v>0</v>
      </c>
      <c r="E39" s="102"/>
      <c r="F39" s="283"/>
      <c r="G39" s="263"/>
      <c r="H39" s="263"/>
    </row>
    <row r="40" spans="1:8" ht="21" hidden="1" customHeight="1" x14ac:dyDescent="0.35">
      <c r="A40" s="285">
        <v>13070200</v>
      </c>
      <c r="B40" s="257" t="s">
        <v>17</v>
      </c>
      <c r="C40" s="286">
        <f>D40+E40</f>
        <v>0</v>
      </c>
      <c r="D40" s="287"/>
      <c r="E40" s="102"/>
      <c r="F40" s="283"/>
      <c r="G40" s="263"/>
      <c r="H40" s="263"/>
    </row>
    <row r="41" spans="1:8" ht="26.25" hidden="1" customHeight="1" x14ac:dyDescent="0.35">
      <c r="A41" s="274">
        <v>19000000</v>
      </c>
      <c r="B41" s="327" t="s">
        <v>22</v>
      </c>
      <c r="C41" s="310">
        <f>C42</f>
        <v>0</v>
      </c>
      <c r="D41" s="102"/>
      <c r="E41" s="102">
        <f>E42</f>
        <v>0</v>
      </c>
      <c r="F41" s="283"/>
      <c r="G41" s="263"/>
      <c r="H41" s="263"/>
    </row>
    <row r="42" spans="1:8" ht="24" hidden="1" customHeight="1" x14ac:dyDescent="0.35">
      <c r="A42" s="280">
        <v>19010000</v>
      </c>
      <c r="B42" s="291" t="s">
        <v>19</v>
      </c>
      <c r="C42" s="292">
        <f>C43+C44+C45</f>
        <v>0</v>
      </c>
      <c r="D42" s="289"/>
      <c r="E42" s="289">
        <f>E43+E44+E45</f>
        <v>0</v>
      </c>
      <c r="F42" s="283"/>
      <c r="G42" s="263"/>
      <c r="H42" s="263"/>
    </row>
    <row r="43" spans="1:8" ht="54" hidden="1" customHeight="1" x14ac:dyDescent="0.35">
      <c r="A43" s="285">
        <v>19010100</v>
      </c>
      <c r="B43" s="257" t="s">
        <v>95</v>
      </c>
      <c r="C43" s="286">
        <f>D43+E43</f>
        <v>0</v>
      </c>
      <c r="D43" s="287"/>
      <c r="E43" s="288"/>
      <c r="F43" s="283"/>
      <c r="G43" s="263"/>
      <c r="H43" s="263"/>
    </row>
    <row r="44" spans="1:8" ht="29.25" hidden="1" customHeight="1" x14ac:dyDescent="0.35">
      <c r="A44" s="285">
        <v>19010200</v>
      </c>
      <c r="B44" s="257" t="s">
        <v>20</v>
      </c>
      <c r="C44" s="286">
        <f>D44+E44</f>
        <v>0</v>
      </c>
      <c r="D44" s="287"/>
      <c r="E44" s="288"/>
      <c r="F44" s="283"/>
      <c r="G44" s="263"/>
      <c r="H44" s="263"/>
    </row>
    <row r="45" spans="1:8" ht="41.25" hidden="1" customHeight="1" x14ac:dyDescent="0.35">
      <c r="A45" s="285">
        <v>19010300</v>
      </c>
      <c r="B45" s="257" t="s">
        <v>21</v>
      </c>
      <c r="C45" s="286">
        <f>D45+E45</f>
        <v>0</v>
      </c>
      <c r="D45" s="287"/>
      <c r="E45" s="288"/>
      <c r="F45" s="283"/>
      <c r="G45" s="263"/>
      <c r="H45" s="263"/>
    </row>
    <row r="46" spans="1:8" s="267" customFormat="1" ht="26.25" hidden="1" customHeight="1" x14ac:dyDescent="0.3">
      <c r="A46" s="274">
        <v>20000000</v>
      </c>
      <c r="B46" s="318" t="s">
        <v>4</v>
      </c>
      <c r="C46" s="101">
        <f>C47+C55+C70+C77</f>
        <v>0</v>
      </c>
      <c r="D46" s="101">
        <f>D47+D55+D70+D77</f>
        <v>0</v>
      </c>
      <c r="E46" s="101">
        <f>E47+E55+E70+E77</f>
        <v>0</v>
      </c>
      <c r="F46" s="101"/>
      <c r="G46" s="266"/>
      <c r="H46" s="266"/>
    </row>
    <row r="47" spans="1:8" s="267" customFormat="1" ht="27.75" hidden="1" customHeight="1" x14ac:dyDescent="0.3">
      <c r="A47" s="274" t="s">
        <v>108</v>
      </c>
      <c r="B47" s="278" t="s">
        <v>109</v>
      </c>
      <c r="C47" s="279">
        <f>C48+C51+C54+C50</f>
        <v>0</v>
      </c>
      <c r="D47" s="279">
        <f>D48+D51+D54+D50</f>
        <v>0</v>
      </c>
      <c r="E47" s="279">
        <f>E48+E51+E54+E50</f>
        <v>0</v>
      </c>
      <c r="F47" s="283"/>
      <c r="G47" s="266"/>
      <c r="H47" s="266"/>
    </row>
    <row r="48" spans="1:8" s="267" customFormat="1" ht="66.75" hidden="1" customHeight="1" x14ac:dyDescent="0.3">
      <c r="A48" s="280" t="s">
        <v>10</v>
      </c>
      <c r="B48" s="281" t="s">
        <v>110</v>
      </c>
      <c r="C48" s="293">
        <f>C49</f>
        <v>0</v>
      </c>
      <c r="D48" s="293">
        <f>D49</f>
        <v>0</v>
      </c>
      <c r="E48" s="293"/>
      <c r="F48" s="293"/>
      <c r="G48" s="266"/>
      <c r="H48" s="266"/>
    </row>
    <row r="49" spans="1:8" s="267" customFormat="1" ht="41.25" hidden="1" customHeight="1" x14ac:dyDescent="0.3">
      <c r="A49" s="285">
        <v>21010300</v>
      </c>
      <c r="B49" s="257" t="s">
        <v>45</v>
      </c>
      <c r="C49" s="286">
        <f>D49+E49</f>
        <v>0</v>
      </c>
      <c r="D49" s="287"/>
      <c r="E49" s="102"/>
      <c r="F49" s="283"/>
      <c r="G49" s="266"/>
      <c r="H49" s="266"/>
    </row>
    <row r="50" spans="1:8" s="267" customFormat="1" ht="26.25" hidden="1" customHeight="1" x14ac:dyDescent="0.3">
      <c r="A50" s="103">
        <v>21050000</v>
      </c>
      <c r="B50" s="99" t="s">
        <v>49</v>
      </c>
      <c r="C50" s="292">
        <f>D50+E50</f>
        <v>0</v>
      </c>
      <c r="D50" s="283"/>
      <c r="E50" s="102"/>
      <c r="F50" s="283"/>
      <c r="G50" s="266"/>
      <c r="H50" s="266"/>
    </row>
    <row r="51" spans="1:8" s="267" customFormat="1" ht="26.25" hidden="1" customHeight="1" x14ac:dyDescent="0.3">
      <c r="A51" s="103">
        <v>21080000</v>
      </c>
      <c r="B51" s="99" t="s">
        <v>13</v>
      </c>
      <c r="C51" s="260">
        <f>C52</f>
        <v>0</v>
      </c>
      <c r="D51" s="260">
        <f>D52</f>
        <v>0</v>
      </c>
      <c r="E51" s="101"/>
      <c r="F51" s="101"/>
      <c r="G51" s="266"/>
      <c r="H51" s="266"/>
    </row>
    <row r="52" spans="1:8" s="267" customFormat="1" ht="24.75" hidden="1" customHeight="1" x14ac:dyDescent="0.3">
      <c r="A52" s="285">
        <v>21080500</v>
      </c>
      <c r="B52" s="257" t="s">
        <v>2</v>
      </c>
      <c r="C52" s="286">
        <f>D52+E52</f>
        <v>0</v>
      </c>
      <c r="D52" s="287"/>
      <c r="E52" s="102"/>
      <c r="F52" s="283"/>
      <c r="G52" s="266"/>
      <c r="H52" s="266"/>
    </row>
    <row r="53" spans="1:8" s="267" customFormat="1" ht="24.75" hidden="1" customHeight="1" x14ac:dyDescent="0.3">
      <c r="A53" s="285"/>
      <c r="B53" s="257"/>
      <c r="C53" s="286"/>
      <c r="D53" s="287"/>
      <c r="E53" s="102"/>
      <c r="F53" s="283"/>
      <c r="G53" s="266"/>
      <c r="H53" s="266"/>
    </row>
    <row r="54" spans="1:8" ht="36.75" hidden="1" customHeight="1" x14ac:dyDescent="0.35">
      <c r="A54" s="103">
        <v>21110000</v>
      </c>
      <c r="B54" s="99" t="s">
        <v>23</v>
      </c>
      <c r="C54" s="292">
        <f>D54+E54</f>
        <v>0</v>
      </c>
      <c r="D54" s="260"/>
      <c r="E54" s="260"/>
      <c r="F54" s="101"/>
      <c r="G54" s="263"/>
      <c r="H54" s="263"/>
    </row>
    <row r="55" spans="1:8" ht="31.5" hidden="1" customHeight="1" x14ac:dyDescent="0.35">
      <c r="A55" s="274" t="s">
        <v>111</v>
      </c>
      <c r="B55" s="278" t="s">
        <v>25</v>
      </c>
      <c r="C55" s="279">
        <f>C56+C67+C69</f>
        <v>0</v>
      </c>
      <c r="D55" s="279">
        <f>D56+D67+D69</f>
        <v>0</v>
      </c>
      <c r="E55" s="279"/>
      <c r="F55" s="283"/>
      <c r="G55" s="263"/>
      <c r="H55" s="263"/>
    </row>
    <row r="56" spans="1:8" ht="24" hidden="1" customHeight="1" x14ac:dyDescent="0.35">
      <c r="A56" s="280">
        <v>22010000</v>
      </c>
      <c r="B56" s="99" t="s">
        <v>33</v>
      </c>
      <c r="C56" s="289">
        <f>C57+C58+C60+C61+C62+C59+C63+C64+C65+C66</f>
        <v>0</v>
      </c>
      <c r="D56" s="289">
        <f>D57+D58+D60+D61+D62+D59+D63+D64+D65+D66</f>
        <v>0</v>
      </c>
      <c r="E56" s="279"/>
      <c r="F56" s="283"/>
      <c r="G56" s="263"/>
      <c r="H56" s="263"/>
    </row>
    <row r="57" spans="1:8" ht="47.25" hidden="1" customHeight="1" x14ac:dyDescent="0.35">
      <c r="A57" s="328">
        <v>22010200</v>
      </c>
      <c r="B57" s="329" t="s">
        <v>46</v>
      </c>
      <c r="C57" s="286">
        <f t="shared" ref="C57:C66" si="2">D57+E57</f>
        <v>0</v>
      </c>
      <c r="D57" s="288"/>
      <c r="E57" s="279"/>
      <c r="F57" s="283"/>
      <c r="G57" s="263"/>
      <c r="H57" s="263"/>
    </row>
    <row r="58" spans="1:8" ht="62.25" hidden="1" customHeight="1" x14ac:dyDescent="0.35">
      <c r="A58" s="328">
        <v>22010500</v>
      </c>
      <c r="B58" s="330" t="s">
        <v>130</v>
      </c>
      <c r="C58" s="286">
        <f t="shared" si="2"/>
        <v>0</v>
      </c>
      <c r="D58" s="288"/>
      <c r="E58" s="279"/>
      <c r="F58" s="283"/>
      <c r="G58" s="263"/>
      <c r="H58" s="263"/>
    </row>
    <row r="59" spans="1:8" ht="50.25" hidden="1" customHeight="1" x14ac:dyDescent="0.35">
      <c r="A59" s="328">
        <v>22010600</v>
      </c>
      <c r="B59" s="329" t="s">
        <v>128</v>
      </c>
      <c r="C59" s="331">
        <f t="shared" si="2"/>
        <v>0</v>
      </c>
      <c r="D59" s="332"/>
      <c r="E59" s="333"/>
      <c r="F59" s="334"/>
      <c r="G59" s="263"/>
      <c r="H59" s="263"/>
    </row>
    <row r="60" spans="1:8" ht="46.5" hidden="1" customHeight="1" x14ac:dyDescent="0.35">
      <c r="A60" s="328">
        <v>22011000</v>
      </c>
      <c r="B60" s="329" t="s">
        <v>131</v>
      </c>
      <c r="C60" s="286">
        <f t="shared" si="2"/>
        <v>0</v>
      </c>
      <c r="D60" s="288"/>
      <c r="E60" s="279"/>
      <c r="F60" s="283"/>
      <c r="G60" s="263"/>
      <c r="H60" s="263"/>
    </row>
    <row r="61" spans="1:8" ht="50.25" hidden="1" customHeight="1" x14ac:dyDescent="0.35">
      <c r="A61" s="328">
        <v>22011100</v>
      </c>
      <c r="B61" s="329" t="s">
        <v>132</v>
      </c>
      <c r="C61" s="286">
        <f t="shared" si="2"/>
        <v>0</v>
      </c>
      <c r="D61" s="288"/>
      <c r="E61" s="279"/>
      <c r="F61" s="283"/>
      <c r="G61" s="263"/>
      <c r="H61" s="263"/>
    </row>
    <row r="62" spans="1:8" ht="31.5" hidden="1" customHeight="1" x14ac:dyDescent="0.35">
      <c r="A62" s="328">
        <v>22011800</v>
      </c>
      <c r="B62" s="329" t="s">
        <v>24</v>
      </c>
      <c r="C62" s="286">
        <f t="shared" si="2"/>
        <v>0</v>
      </c>
      <c r="D62" s="288"/>
      <c r="E62" s="279"/>
      <c r="F62" s="283"/>
      <c r="G62" s="263"/>
      <c r="H62" s="263"/>
    </row>
    <row r="63" spans="1:8" ht="31.5" hidden="1" customHeight="1" x14ac:dyDescent="0.35">
      <c r="A63" s="328">
        <v>22013100</v>
      </c>
      <c r="B63" s="329" t="s">
        <v>98</v>
      </c>
      <c r="C63" s="331">
        <f t="shared" si="2"/>
        <v>0</v>
      </c>
      <c r="D63" s="332"/>
      <c r="E63" s="333"/>
      <c r="F63" s="334"/>
      <c r="G63" s="263"/>
      <c r="H63" s="263"/>
    </row>
    <row r="64" spans="1:8" ht="31.5" hidden="1" customHeight="1" x14ac:dyDescent="0.35">
      <c r="A64" s="328">
        <v>22013200</v>
      </c>
      <c r="B64" s="329" t="s">
        <v>99</v>
      </c>
      <c r="C64" s="331">
        <f t="shared" si="2"/>
        <v>0</v>
      </c>
      <c r="D64" s="332"/>
      <c r="E64" s="333"/>
      <c r="F64" s="334"/>
      <c r="G64" s="263"/>
      <c r="H64" s="263"/>
    </row>
    <row r="65" spans="1:8" ht="31.5" hidden="1" customHeight="1" x14ac:dyDescent="0.35">
      <c r="A65" s="328">
        <v>22013300</v>
      </c>
      <c r="B65" s="329" t="s">
        <v>100</v>
      </c>
      <c r="C65" s="331">
        <f t="shared" si="2"/>
        <v>0</v>
      </c>
      <c r="D65" s="332"/>
      <c r="E65" s="333"/>
      <c r="F65" s="334"/>
      <c r="G65" s="263"/>
      <c r="H65" s="263"/>
    </row>
    <row r="66" spans="1:8" ht="31.5" hidden="1" customHeight="1" x14ac:dyDescent="0.35">
      <c r="A66" s="328">
        <v>22013400</v>
      </c>
      <c r="B66" s="329" t="s">
        <v>101</v>
      </c>
      <c r="C66" s="331">
        <f t="shared" si="2"/>
        <v>0</v>
      </c>
      <c r="D66" s="332"/>
      <c r="E66" s="333"/>
      <c r="F66" s="334"/>
      <c r="G66" s="263"/>
      <c r="H66" s="263"/>
    </row>
    <row r="67" spans="1:8" ht="34.5" hidden="1" customHeight="1" x14ac:dyDescent="0.35">
      <c r="A67" s="103" t="s">
        <v>112</v>
      </c>
      <c r="B67" s="99" t="s">
        <v>14</v>
      </c>
      <c r="C67" s="260">
        <f>C68</f>
        <v>0</v>
      </c>
      <c r="D67" s="260">
        <f>D68</f>
        <v>0</v>
      </c>
      <c r="E67" s="260"/>
      <c r="F67" s="101"/>
      <c r="G67" s="263"/>
      <c r="H67" s="263"/>
    </row>
    <row r="68" spans="1:8" ht="33" hidden="1" customHeight="1" x14ac:dyDescent="0.35">
      <c r="A68" s="285">
        <v>22080400</v>
      </c>
      <c r="B68" s="257" t="s">
        <v>133</v>
      </c>
      <c r="C68" s="286">
        <f>D68+E68</f>
        <v>0</v>
      </c>
      <c r="D68" s="287"/>
      <c r="E68" s="102"/>
      <c r="F68" s="283"/>
      <c r="G68" s="263"/>
      <c r="H68" s="263"/>
    </row>
    <row r="69" spans="1:8" ht="60.75" hidden="1" customHeight="1" x14ac:dyDescent="0.35">
      <c r="A69" s="290">
        <v>22130000</v>
      </c>
      <c r="B69" s="291" t="s">
        <v>47</v>
      </c>
      <c r="C69" s="283">
        <f>D69+E69</f>
        <v>0</v>
      </c>
      <c r="D69" s="283"/>
      <c r="E69" s="102"/>
      <c r="F69" s="283"/>
      <c r="G69" s="263"/>
      <c r="H69" s="263"/>
    </row>
    <row r="70" spans="1:8" ht="27" hidden="1" customHeight="1" x14ac:dyDescent="0.35">
      <c r="A70" s="274" t="s">
        <v>113</v>
      </c>
      <c r="B70" s="278" t="s">
        <v>114</v>
      </c>
      <c r="C70" s="279">
        <f>C71+C74</f>
        <v>0</v>
      </c>
      <c r="D70" s="279">
        <f>D71</f>
        <v>0</v>
      </c>
      <c r="E70" s="279">
        <f>E71+E74</f>
        <v>0</v>
      </c>
      <c r="F70" s="283"/>
      <c r="G70" s="263"/>
      <c r="H70" s="263"/>
    </row>
    <row r="71" spans="1:8" ht="24" hidden="1" customHeight="1" x14ac:dyDescent="0.35">
      <c r="A71" s="103" t="s">
        <v>115</v>
      </c>
      <c r="B71" s="99" t="s">
        <v>116</v>
      </c>
      <c r="C71" s="260">
        <f>D71+E71</f>
        <v>0</v>
      </c>
      <c r="D71" s="260">
        <f>D72</f>
        <v>0</v>
      </c>
      <c r="E71" s="260">
        <f>E73</f>
        <v>0</v>
      </c>
      <c r="F71" s="101"/>
      <c r="G71" s="263"/>
      <c r="H71" s="263"/>
    </row>
    <row r="72" spans="1:8" ht="21.75" hidden="1" customHeight="1" x14ac:dyDescent="0.35">
      <c r="A72" s="285">
        <v>24060300</v>
      </c>
      <c r="B72" s="257" t="s">
        <v>2</v>
      </c>
      <c r="C72" s="286">
        <f>D72+E72</f>
        <v>0</v>
      </c>
      <c r="D72" s="287"/>
      <c r="E72" s="102"/>
      <c r="F72" s="283"/>
      <c r="G72" s="263"/>
      <c r="H72" s="263"/>
    </row>
    <row r="73" spans="1:8" ht="31" hidden="1" x14ac:dyDescent="0.35">
      <c r="A73" s="285">
        <v>24062100</v>
      </c>
      <c r="B73" s="257" t="s">
        <v>11</v>
      </c>
      <c r="C73" s="286">
        <f>D73+E73</f>
        <v>0</v>
      </c>
      <c r="D73" s="287"/>
      <c r="E73" s="287"/>
      <c r="F73" s="283"/>
      <c r="G73" s="263"/>
      <c r="H73" s="263"/>
    </row>
    <row r="74" spans="1:8" ht="16.5" hidden="1" customHeight="1" x14ac:dyDescent="0.35">
      <c r="A74" s="103" t="s">
        <v>117</v>
      </c>
      <c r="B74" s="99" t="s">
        <v>118</v>
      </c>
      <c r="C74" s="260">
        <f>C76</f>
        <v>0</v>
      </c>
      <c r="D74" s="260"/>
      <c r="E74" s="260">
        <f>E76</f>
        <v>0</v>
      </c>
      <c r="F74" s="101"/>
      <c r="G74" s="263"/>
      <c r="H74" s="263"/>
    </row>
    <row r="75" spans="1:8" ht="16.5" hidden="1" customHeight="1" x14ac:dyDescent="0.35">
      <c r="A75" s="103"/>
      <c r="B75" s="99"/>
      <c r="C75" s="260"/>
      <c r="D75" s="260"/>
      <c r="E75" s="260"/>
      <c r="F75" s="101"/>
      <c r="G75" s="263"/>
      <c r="H75" s="263"/>
    </row>
    <row r="76" spans="1:8" ht="46.5" hidden="1" x14ac:dyDescent="0.35">
      <c r="A76" s="285">
        <v>24110900</v>
      </c>
      <c r="B76" s="257" t="s">
        <v>9</v>
      </c>
      <c r="C76" s="286">
        <f>D76+E76</f>
        <v>0</v>
      </c>
      <c r="D76" s="287"/>
      <c r="E76" s="287"/>
      <c r="F76" s="283"/>
      <c r="G76" s="263"/>
      <c r="H76" s="263"/>
    </row>
    <row r="77" spans="1:8" ht="19.5" hidden="1" customHeight="1" x14ac:dyDescent="0.35">
      <c r="A77" s="274">
        <v>25000000</v>
      </c>
      <c r="B77" s="278" t="s">
        <v>119</v>
      </c>
      <c r="C77" s="279">
        <f>C78+C83</f>
        <v>0</v>
      </c>
      <c r="D77" s="279"/>
      <c r="E77" s="279">
        <f>E78+E83</f>
        <v>0</v>
      </c>
      <c r="F77" s="283"/>
      <c r="G77" s="263"/>
      <c r="H77" s="335"/>
    </row>
    <row r="78" spans="1:8" ht="31.5" hidden="1" customHeight="1" x14ac:dyDescent="0.35">
      <c r="A78" s="103">
        <v>25010000</v>
      </c>
      <c r="B78" s="99" t="s">
        <v>48</v>
      </c>
      <c r="C78" s="260">
        <f>C79+C80+C81+C82</f>
        <v>0</v>
      </c>
      <c r="D78" s="260"/>
      <c r="E78" s="260">
        <f>E79+E80+E81+E82</f>
        <v>0</v>
      </c>
      <c r="F78" s="101"/>
      <c r="G78" s="263"/>
      <c r="H78" s="263"/>
    </row>
    <row r="79" spans="1:8" ht="32.25" hidden="1" customHeight="1" x14ac:dyDescent="0.35">
      <c r="A79" s="285">
        <v>25010100</v>
      </c>
      <c r="B79" s="257" t="s">
        <v>26</v>
      </c>
      <c r="C79" s="286">
        <f>D79+E79</f>
        <v>0</v>
      </c>
      <c r="D79" s="287"/>
      <c r="E79" s="287"/>
      <c r="F79" s="283"/>
      <c r="G79" s="263"/>
      <c r="H79" s="263"/>
    </row>
    <row r="80" spans="1:8" ht="32.25" hidden="1" customHeight="1" x14ac:dyDescent="0.35">
      <c r="A80" s="285">
        <v>25010200</v>
      </c>
      <c r="B80" s="257" t="s">
        <v>27</v>
      </c>
      <c r="C80" s="286">
        <f>D80+E80</f>
        <v>0</v>
      </c>
      <c r="D80" s="287"/>
      <c r="E80" s="287"/>
      <c r="F80" s="283"/>
      <c r="G80" s="263"/>
      <c r="H80" s="263"/>
    </row>
    <row r="81" spans="1:8" ht="33" hidden="1" customHeight="1" x14ac:dyDescent="0.35">
      <c r="A81" s="285">
        <v>25010300</v>
      </c>
      <c r="B81" s="257" t="s">
        <v>102</v>
      </c>
      <c r="C81" s="286">
        <f>D81+E81</f>
        <v>0</v>
      </c>
      <c r="D81" s="287"/>
      <c r="E81" s="287"/>
      <c r="F81" s="283"/>
      <c r="G81" s="263"/>
      <c r="H81" s="263"/>
    </row>
    <row r="82" spans="1:8" ht="32.25" hidden="1" customHeight="1" x14ac:dyDescent="0.35">
      <c r="A82" s="285">
        <v>25010400</v>
      </c>
      <c r="B82" s="257" t="s">
        <v>28</v>
      </c>
      <c r="C82" s="286">
        <f>D82+E82</f>
        <v>0</v>
      </c>
      <c r="D82" s="287"/>
      <c r="E82" s="287"/>
      <c r="F82" s="283"/>
      <c r="G82" s="263"/>
      <c r="H82" s="263"/>
    </row>
    <row r="83" spans="1:8" ht="19.5" hidden="1" customHeight="1" x14ac:dyDescent="0.35">
      <c r="A83" s="103">
        <v>25020000</v>
      </c>
      <c r="B83" s="99" t="s">
        <v>15</v>
      </c>
      <c r="C83" s="260">
        <f>C84</f>
        <v>0</v>
      </c>
      <c r="D83" s="260"/>
      <c r="E83" s="260">
        <f>E84</f>
        <v>0</v>
      </c>
      <c r="F83" s="101"/>
      <c r="G83" s="263"/>
      <c r="H83" s="263"/>
    </row>
    <row r="84" spans="1:8" ht="80.25" hidden="1" customHeight="1" x14ac:dyDescent="0.35">
      <c r="A84" s="285">
        <v>25020200</v>
      </c>
      <c r="B84" s="257" t="s">
        <v>103</v>
      </c>
      <c r="C84" s="286">
        <f>D84+E84</f>
        <v>0</v>
      </c>
      <c r="D84" s="287"/>
      <c r="E84" s="287"/>
      <c r="F84" s="283"/>
      <c r="G84" s="263"/>
      <c r="H84" s="263"/>
    </row>
    <row r="85" spans="1:8" ht="18" hidden="1" x14ac:dyDescent="0.35">
      <c r="A85" s="274">
        <v>30000000</v>
      </c>
      <c r="B85" s="318" t="s">
        <v>5</v>
      </c>
      <c r="C85" s="101">
        <f>C86</f>
        <v>0</v>
      </c>
      <c r="D85" s="101"/>
      <c r="E85" s="101">
        <f>E87</f>
        <v>0</v>
      </c>
      <c r="F85" s="101">
        <f>F87</f>
        <v>0</v>
      </c>
      <c r="G85" s="263"/>
      <c r="H85" s="263"/>
    </row>
    <row r="86" spans="1:8" ht="17.5" hidden="1" x14ac:dyDescent="0.35">
      <c r="A86" s="274" t="s">
        <v>134</v>
      </c>
      <c r="B86" s="278" t="s">
        <v>135</v>
      </c>
      <c r="C86" s="101">
        <f>D86+E86</f>
        <v>0</v>
      </c>
      <c r="D86" s="101"/>
      <c r="E86" s="101">
        <f>E87</f>
        <v>0</v>
      </c>
      <c r="F86" s="101">
        <f>F87</f>
        <v>0</v>
      </c>
      <c r="G86" s="263"/>
      <c r="H86" s="263"/>
    </row>
    <row r="87" spans="1:8" ht="31.5" hidden="1" customHeight="1" x14ac:dyDescent="0.35">
      <c r="A87" s="103">
        <v>31030000</v>
      </c>
      <c r="B87" s="99" t="s">
        <v>44</v>
      </c>
      <c r="C87" s="260">
        <f>D87+E87</f>
        <v>0</v>
      </c>
      <c r="D87" s="260"/>
      <c r="E87" s="260"/>
      <c r="F87" s="260"/>
      <c r="G87" s="263"/>
      <c r="H87" s="263"/>
    </row>
    <row r="88" spans="1:8" s="267" customFormat="1" ht="21" customHeight="1" x14ac:dyDescent="0.3">
      <c r="A88" s="362"/>
      <c r="B88" s="357" t="s">
        <v>89</v>
      </c>
      <c r="C88" s="126">
        <f>C14+C46+C85</f>
        <v>31422700</v>
      </c>
      <c r="D88" s="126">
        <f>D14+D46+D85</f>
        <v>31422700</v>
      </c>
      <c r="E88" s="126">
        <f>E14+E46+E85</f>
        <v>0</v>
      </c>
      <c r="F88" s="126">
        <f>F85</f>
        <v>0</v>
      </c>
      <c r="G88" s="266"/>
      <c r="H88" s="266"/>
    </row>
    <row r="89" spans="1:8" s="267" customFormat="1" ht="21" hidden="1" customHeight="1" x14ac:dyDescent="0.3">
      <c r="A89" s="109">
        <v>40000000</v>
      </c>
      <c r="B89" s="318" t="s">
        <v>50</v>
      </c>
      <c r="C89" s="101">
        <f t="shared" ref="C89:C114" si="3">D89+E89</f>
        <v>0</v>
      </c>
      <c r="D89" s="101">
        <f>D90</f>
        <v>0</v>
      </c>
      <c r="E89" s="101">
        <v>0</v>
      </c>
      <c r="F89" s="101">
        <f>F90</f>
        <v>0</v>
      </c>
      <c r="G89" s="336"/>
      <c r="H89" s="266"/>
    </row>
    <row r="90" spans="1:8" s="267" customFormat="1" ht="21" hidden="1" customHeight="1" x14ac:dyDescent="0.3">
      <c r="A90" s="109">
        <v>41000000</v>
      </c>
      <c r="B90" s="320" t="s">
        <v>51</v>
      </c>
      <c r="C90" s="101">
        <f t="shared" si="3"/>
        <v>0</v>
      </c>
      <c r="D90" s="101">
        <f>D96+D91+D126</f>
        <v>0</v>
      </c>
      <c r="E90" s="101">
        <f>E96+E91+E126</f>
        <v>0</v>
      </c>
      <c r="F90" s="101">
        <f>F96+F91+F126</f>
        <v>0</v>
      </c>
      <c r="G90" s="266"/>
      <c r="H90" s="266"/>
    </row>
    <row r="91" spans="1:8" s="267" customFormat="1" ht="21" hidden="1" customHeight="1" x14ac:dyDescent="0.3">
      <c r="A91" s="109">
        <v>41020000</v>
      </c>
      <c r="B91" s="100" t="s">
        <v>93</v>
      </c>
      <c r="C91" s="101">
        <f t="shared" si="3"/>
        <v>0</v>
      </c>
      <c r="D91" s="102">
        <f>D92+D94+D95+D93</f>
        <v>0</v>
      </c>
      <c r="E91" s="102"/>
      <c r="F91" s="102"/>
      <c r="G91" s="336"/>
      <c r="H91" s="266"/>
    </row>
    <row r="92" spans="1:8" s="267" customFormat="1" ht="18" hidden="1" x14ac:dyDescent="0.3">
      <c r="A92" s="103">
        <v>41020100</v>
      </c>
      <c r="B92" s="99" t="s">
        <v>52</v>
      </c>
      <c r="C92" s="101">
        <f t="shared" si="3"/>
        <v>0</v>
      </c>
      <c r="D92" s="260"/>
      <c r="E92" s="260"/>
      <c r="F92" s="101"/>
      <c r="G92" s="266"/>
      <c r="H92" s="266"/>
    </row>
    <row r="93" spans="1:8" s="267" customFormat="1" ht="68.25" hidden="1" customHeight="1" x14ac:dyDescent="0.3">
      <c r="A93" s="103">
        <v>41021100</v>
      </c>
      <c r="B93" s="99" t="s">
        <v>138</v>
      </c>
      <c r="C93" s="101">
        <f t="shared" si="3"/>
        <v>0</v>
      </c>
      <c r="D93" s="260"/>
      <c r="E93" s="260"/>
      <c r="F93" s="101"/>
      <c r="G93" s="266"/>
      <c r="H93" s="266"/>
    </row>
    <row r="94" spans="1:8" s="267" customFormat="1" ht="46.5" hidden="1" x14ac:dyDescent="0.3">
      <c r="A94" s="103">
        <v>41020200</v>
      </c>
      <c r="B94" s="99" t="s">
        <v>78</v>
      </c>
      <c r="C94" s="101">
        <f t="shared" si="3"/>
        <v>0</v>
      </c>
      <c r="D94" s="260"/>
      <c r="E94" s="260"/>
      <c r="F94" s="101"/>
      <c r="G94" s="266"/>
      <c r="H94" s="266"/>
    </row>
    <row r="95" spans="1:8" s="267" customFormat="1" ht="31" hidden="1" x14ac:dyDescent="0.3">
      <c r="A95" s="103">
        <v>41020600</v>
      </c>
      <c r="B95" s="99" t="s">
        <v>53</v>
      </c>
      <c r="C95" s="101">
        <f t="shared" si="3"/>
        <v>0</v>
      </c>
      <c r="D95" s="260"/>
      <c r="E95" s="260"/>
      <c r="F95" s="101"/>
      <c r="G95" s="266"/>
      <c r="H95" s="266"/>
    </row>
    <row r="96" spans="1:8" s="267" customFormat="1" ht="17.5" hidden="1" x14ac:dyDescent="0.3">
      <c r="A96" s="109">
        <v>41030000</v>
      </c>
      <c r="B96" s="100" t="s">
        <v>94</v>
      </c>
      <c r="C96" s="101">
        <f t="shared" si="3"/>
        <v>0</v>
      </c>
      <c r="D96" s="102">
        <f>D97+D98+D100+D101+D103+D104+D105+D106+D107+D109+D113+D110+D129+D102+D112+D111</f>
        <v>0</v>
      </c>
      <c r="E96" s="102">
        <f>E108+E113</f>
        <v>0</v>
      </c>
      <c r="F96" s="102">
        <f>F97+F98+F100+F101+F103+F104+F105+F106+F107+F109+F113+F110+F129+F102+F112</f>
        <v>0</v>
      </c>
      <c r="G96" s="266"/>
      <c r="H96" s="266"/>
    </row>
    <row r="97" spans="1:9" s="267" customFormat="1" ht="132" hidden="1" customHeight="1" x14ac:dyDescent="0.3">
      <c r="A97" s="103">
        <v>41030600</v>
      </c>
      <c r="B97" s="99" t="s">
        <v>82</v>
      </c>
      <c r="C97" s="101">
        <f t="shared" si="3"/>
        <v>0</v>
      </c>
      <c r="D97" s="101"/>
      <c r="E97" s="101"/>
      <c r="F97" s="101"/>
      <c r="G97" s="266"/>
    </row>
    <row r="98" spans="1:9" s="267" customFormat="1" ht="144.75" hidden="1" customHeight="1" x14ac:dyDescent="0.3">
      <c r="A98" s="103">
        <v>41030800</v>
      </c>
      <c r="B98" s="281" t="s">
        <v>85</v>
      </c>
      <c r="C98" s="101">
        <f t="shared" si="3"/>
        <v>0</v>
      </c>
      <c r="D98" s="101"/>
      <c r="E98" s="101"/>
      <c r="F98" s="101"/>
      <c r="G98" s="266"/>
      <c r="H98" s="266"/>
    </row>
    <row r="99" spans="1:9" s="267" customFormat="1" ht="72" hidden="1" customHeight="1" x14ac:dyDescent="0.3">
      <c r="A99" s="103">
        <v>41030900</v>
      </c>
      <c r="B99" s="99" t="s">
        <v>58</v>
      </c>
      <c r="C99" s="101">
        <f t="shared" si="3"/>
        <v>0</v>
      </c>
      <c r="D99" s="101"/>
      <c r="E99" s="101"/>
      <c r="F99" s="101"/>
      <c r="G99" s="266"/>
      <c r="H99" s="266"/>
    </row>
    <row r="100" spans="1:9" s="267" customFormat="1" ht="46.5" hidden="1" x14ac:dyDescent="0.3">
      <c r="A100" s="103">
        <v>41031000</v>
      </c>
      <c r="B100" s="99" t="s">
        <v>59</v>
      </c>
      <c r="C100" s="101">
        <f t="shared" si="3"/>
        <v>0</v>
      </c>
      <c r="D100" s="101"/>
      <c r="E100" s="101"/>
      <c r="F100" s="101"/>
      <c r="G100" s="266"/>
      <c r="H100" s="266"/>
    </row>
    <row r="101" spans="1:9" s="267" customFormat="1" ht="54.75" hidden="1" customHeight="1" x14ac:dyDescent="0.3">
      <c r="A101" s="103">
        <v>41032600</v>
      </c>
      <c r="B101" s="99" t="s">
        <v>62</v>
      </c>
      <c r="C101" s="101">
        <f t="shared" si="3"/>
        <v>0</v>
      </c>
      <c r="D101" s="101"/>
      <c r="E101" s="101"/>
      <c r="F101" s="101"/>
      <c r="G101" s="266"/>
      <c r="H101" s="266"/>
    </row>
    <row r="102" spans="1:9" s="267" customFormat="1" ht="54.75" hidden="1" customHeight="1" x14ac:dyDescent="0.3">
      <c r="A102" s="103">
        <v>41033000</v>
      </c>
      <c r="B102" s="99" t="s">
        <v>104</v>
      </c>
      <c r="C102" s="101">
        <f t="shared" si="3"/>
        <v>0</v>
      </c>
      <c r="D102" s="260"/>
      <c r="E102" s="101"/>
      <c r="F102" s="101"/>
      <c r="G102" s="266"/>
      <c r="H102" s="266"/>
    </row>
    <row r="103" spans="1:9" s="267" customFormat="1" ht="54.75" hidden="1" customHeight="1" x14ac:dyDescent="0.3">
      <c r="A103" s="103">
        <v>41033600</v>
      </c>
      <c r="B103" s="99" t="s">
        <v>73</v>
      </c>
      <c r="C103" s="101">
        <f t="shared" si="3"/>
        <v>0</v>
      </c>
      <c r="D103" s="101"/>
      <c r="E103" s="101"/>
      <c r="F103" s="101"/>
      <c r="G103" s="266"/>
      <c r="H103" s="266"/>
    </row>
    <row r="104" spans="1:9" s="267" customFormat="1" ht="54.75" hidden="1" customHeight="1" x14ac:dyDescent="0.3">
      <c r="A104" s="103">
        <v>41033700</v>
      </c>
      <c r="B104" s="99" t="s">
        <v>63</v>
      </c>
      <c r="C104" s="101">
        <f t="shared" si="3"/>
        <v>0</v>
      </c>
      <c r="D104" s="101"/>
      <c r="E104" s="101"/>
      <c r="F104" s="101"/>
      <c r="G104" s="266"/>
      <c r="H104" s="266"/>
    </row>
    <row r="105" spans="1:9" s="267" customFormat="1" ht="18" hidden="1" x14ac:dyDescent="0.3">
      <c r="A105" s="103">
        <v>41033900</v>
      </c>
      <c r="B105" s="281" t="s">
        <v>54</v>
      </c>
      <c r="C105" s="101">
        <f t="shared" si="3"/>
        <v>0</v>
      </c>
      <c r="D105" s="260"/>
      <c r="E105" s="260"/>
      <c r="F105" s="102"/>
      <c r="G105" s="266"/>
      <c r="H105" s="266"/>
    </row>
    <row r="106" spans="1:9" s="267" customFormat="1" ht="18" hidden="1" x14ac:dyDescent="0.3">
      <c r="A106" s="103">
        <v>41034200</v>
      </c>
      <c r="B106" s="281" t="s">
        <v>55</v>
      </c>
      <c r="C106" s="101">
        <f t="shared" si="3"/>
        <v>0</v>
      </c>
      <c r="D106" s="260"/>
      <c r="E106" s="260"/>
      <c r="F106" s="102"/>
      <c r="G106" s="266"/>
      <c r="H106" s="266"/>
    </row>
    <row r="107" spans="1:9" s="267" customFormat="1" ht="97.5" hidden="1" customHeight="1" x14ac:dyDescent="0.3">
      <c r="A107" s="103">
        <v>41034400</v>
      </c>
      <c r="B107" s="281" t="s">
        <v>136</v>
      </c>
      <c r="C107" s="101">
        <f t="shared" si="3"/>
        <v>0</v>
      </c>
      <c r="D107" s="260"/>
      <c r="E107" s="260"/>
      <c r="F107" s="102"/>
      <c r="G107" s="266"/>
      <c r="H107" s="266"/>
      <c r="I107" s="337"/>
    </row>
    <row r="108" spans="1:9" s="267" customFormat="1" ht="62" hidden="1" x14ac:dyDescent="0.3">
      <c r="A108" s="103">
        <v>41034900</v>
      </c>
      <c r="B108" s="281" t="s">
        <v>57</v>
      </c>
      <c r="C108" s="101">
        <f t="shared" si="3"/>
        <v>0</v>
      </c>
      <c r="D108" s="260"/>
      <c r="E108" s="260"/>
      <c r="F108" s="289"/>
      <c r="G108" s="266"/>
      <c r="H108" s="266"/>
    </row>
    <row r="109" spans="1:9" s="267" customFormat="1" ht="109.5" hidden="1" customHeight="1" x14ac:dyDescent="0.3">
      <c r="A109" s="103">
        <v>41035800</v>
      </c>
      <c r="B109" s="99" t="s">
        <v>86</v>
      </c>
      <c r="C109" s="101">
        <f t="shared" si="3"/>
        <v>0</v>
      </c>
      <c r="D109" s="260"/>
      <c r="E109" s="260"/>
      <c r="F109" s="101"/>
      <c r="G109" s="266"/>
      <c r="H109" s="266"/>
    </row>
    <row r="110" spans="1:9" s="267" customFormat="1" ht="60.75" hidden="1" customHeight="1" x14ac:dyDescent="0.3">
      <c r="A110" s="103">
        <v>41035400</v>
      </c>
      <c r="B110" s="99" t="s">
        <v>71</v>
      </c>
      <c r="C110" s="101">
        <f t="shared" si="3"/>
        <v>0</v>
      </c>
      <c r="D110" s="260"/>
      <c r="E110" s="260"/>
      <c r="F110" s="101"/>
      <c r="G110" s="266"/>
      <c r="H110" s="266"/>
    </row>
    <row r="111" spans="1:9" s="267" customFormat="1" ht="60.75" hidden="1" customHeight="1" x14ac:dyDescent="0.3">
      <c r="A111" s="103">
        <v>41035600</v>
      </c>
      <c r="B111" s="99" t="s">
        <v>137</v>
      </c>
      <c r="C111" s="101">
        <f t="shared" si="3"/>
        <v>0</v>
      </c>
      <c r="D111" s="260"/>
      <c r="E111" s="260"/>
      <c r="F111" s="101"/>
      <c r="G111" s="266"/>
      <c r="H111" s="266"/>
    </row>
    <row r="112" spans="1:9" s="267" customFormat="1" ht="60.75" hidden="1" customHeight="1" x14ac:dyDescent="0.3">
      <c r="A112" s="103">
        <v>41037000</v>
      </c>
      <c r="B112" s="99" t="s">
        <v>129</v>
      </c>
      <c r="C112" s="101">
        <f t="shared" si="3"/>
        <v>0</v>
      </c>
      <c r="D112" s="260"/>
      <c r="E112" s="260"/>
      <c r="F112" s="101"/>
      <c r="G112" s="266"/>
      <c r="H112" s="266"/>
    </row>
    <row r="113" spans="1:11" s="267" customFormat="1" ht="66" hidden="1" customHeight="1" x14ac:dyDescent="0.3">
      <c r="A113" s="103">
        <v>41037300</v>
      </c>
      <c r="B113" s="99" t="s">
        <v>79</v>
      </c>
      <c r="C113" s="101">
        <f t="shared" si="3"/>
        <v>0</v>
      </c>
      <c r="D113" s="260"/>
      <c r="E113" s="260"/>
      <c r="F113" s="101"/>
      <c r="G113" s="266"/>
      <c r="H113" s="266"/>
    </row>
    <row r="114" spans="1:11" s="267" customFormat="1" ht="18" hidden="1" x14ac:dyDescent="0.3">
      <c r="A114" s="103">
        <v>41033500</v>
      </c>
      <c r="B114" s="281" t="s">
        <v>56</v>
      </c>
      <c r="C114" s="101">
        <f t="shared" si="3"/>
        <v>0</v>
      </c>
      <c r="D114" s="289"/>
      <c r="E114" s="102"/>
      <c r="F114" s="102"/>
      <c r="G114" s="266"/>
      <c r="H114" s="266"/>
    </row>
    <row r="115" spans="1:11" hidden="1" x14ac:dyDescent="0.35">
      <c r="C115" s="312"/>
      <c r="D115" s="312"/>
      <c r="E115" s="312"/>
      <c r="F115" s="312"/>
      <c r="I115" s="267"/>
      <c r="J115" s="267"/>
      <c r="K115" s="267"/>
    </row>
    <row r="116" spans="1:11" s="267" customFormat="1" ht="46.5" hidden="1" x14ac:dyDescent="0.3">
      <c r="A116" s="103">
        <v>41030000</v>
      </c>
      <c r="B116" s="99" t="s">
        <v>60</v>
      </c>
      <c r="C116" s="101">
        <f t="shared" ref="C116:C122" si="4">D116+E116</f>
        <v>0</v>
      </c>
      <c r="D116" s="260"/>
      <c r="E116" s="260"/>
      <c r="F116" s="101"/>
      <c r="G116" s="266"/>
      <c r="H116" s="266"/>
    </row>
    <row r="117" spans="1:11" s="267" customFormat="1" ht="62" hidden="1" x14ac:dyDescent="0.3">
      <c r="A117" s="103">
        <v>41030000</v>
      </c>
      <c r="B117" s="99" t="s">
        <v>61</v>
      </c>
      <c r="C117" s="101">
        <f t="shared" si="4"/>
        <v>0</v>
      </c>
      <c r="D117" s="260"/>
      <c r="E117" s="260"/>
      <c r="F117" s="101"/>
      <c r="G117" s="266"/>
      <c r="H117" s="266"/>
    </row>
    <row r="118" spans="1:11" s="267" customFormat="1" ht="46.5" hidden="1" x14ac:dyDescent="0.3">
      <c r="A118" s="103">
        <v>41033700</v>
      </c>
      <c r="B118" s="99" t="s">
        <v>63</v>
      </c>
      <c r="C118" s="101">
        <f t="shared" si="4"/>
        <v>0</v>
      </c>
      <c r="D118" s="260"/>
      <c r="E118" s="260"/>
      <c r="F118" s="101"/>
      <c r="G118" s="266"/>
      <c r="H118" s="266"/>
    </row>
    <row r="119" spans="1:11" s="267" customFormat="1" ht="93" hidden="1" x14ac:dyDescent="0.3">
      <c r="A119" s="103">
        <v>41034300</v>
      </c>
      <c r="B119" s="99" t="s">
        <v>64</v>
      </c>
      <c r="C119" s="101">
        <f t="shared" si="4"/>
        <v>0</v>
      </c>
      <c r="D119" s="260"/>
      <c r="E119" s="260"/>
      <c r="F119" s="101"/>
      <c r="G119" s="266"/>
      <c r="H119" s="266"/>
    </row>
    <row r="120" spans="1:11" s="267" customFormat="1" ht="31" hidden="1" x14ac:dyDescent="0.3">
      <c r="A120" s="103">
        <v>41034400</v>
      </c>
      <c r="B120" s="99" t="s">
        <v>65</v>
      </c>
      <c r="C120" s="101">
        <f t="shared" si="4"/>
        <v>0</v>
      </c>
      <c r="D120" s="260"/>
      <c r="E120" s="260"/>
      <c r="F120" s="101"/>
      <c r="G120" s="266"/>
      <c r="H120" s="266"/>
    </row>
    <row r="121" spans="1:11" s="267" customFormat="1" ht="31" hidden="1" x14ac:dyDescent="0.3">
      <c r="A121" s="103">
        <v>41034800</v>
      </c>
      <c r="B121" s="99" t="s">
        <v>66</v>
      </c>
      <c r="C121" s="101">
        <f t="shared" si="4"/>
        <v>0</v>
      </c>
      <c r="D121" s="260"/>
      <c r="E121" s="260"/>
      <c r="F121" s="101"/>
      <c r="G121" s="266"/>
      <c r="H121" s="266"/>
    </row>
    <row r="122" spans="1:11" s="267" customFormat="1" ht="31" hidden="1" x14ac:dyDescent="0.3">
      <c r="A122" s="103" t="s">
        <v>67</v>
      </c>
      <c r="B122" s="99" t="s">
        <v>68</v>
      </c>
      <c r="C122" s="101">
        <f t="shared" si="4"/>
        <v>0</v>
      </c>
      <c r="D122" s="260"/>
      <c r="E122" s="260"/>
      <c r="F122" s="101"/>
      <c r="G122" s="266"/>
      <c r="H122" s="266"/>
    </row>
    <row r="123" spans="1:11" hidden="1" x14ac:dyDescent="0.35">
      <c r="C123" s="312"/>
      <c r="D123" s="312"/>
      <c r="E123" s="312"/>
      <c r="F123" s="312"/>
      <c r="I123" s="267"/>
      <c r="J123" s="267"/>
      <c r="K123" s="267"/>
    </row>
    <row r="124" spans="1:11" s="267" customFormat="1" ht="46.5" hidden="1" x14ac:dyDescent="0.3">
      <c r="A124" s="103">
        <v>41036300</v>
      </c>
      <c r="B124" s="99" t="s">
        <v>69</v>
      </c>
      <c r="C124" s="101">
        <f t="shared" ref="C124:C131" si="5">D124+E124</f>
        <v>0</v>
      </c>
      <c r="D124" s="260"/>
      <c r="E124" s="260"/>
      <c r="F124" s="101"/>
      <c r="G124" s="266"/>
      <c r="H124" s="266"/>
    </row>
    <row r="125" spans="1:11" s="267" customFormat="1" ht="31" hidden="1" x14ac:dyDescent="0.3">
      <c r="A125" s="103">
        <v>41030000</v>
      </c>
      <c r="B125" s="99" t="s">
        <v>70</v>
      </c>
      <c r="C125" s="101">
        <f t="shared" si="5"/>
        <v>0</v>
      </c>
      <c r="D125" s="260"/>
      <c r="E125" s="260"/>
      <c r="F125" s="101"/>
      <c r="G125" s="266"/>
      <c r="H125" s="266"/>
    </row>
    <row r="126" spans="1:11" s="267" customFormat="1" ht="32.25" hidden="1" customHeight="1" x14ac:dyDescent="0.3">
      <c r="A126" s="313">
        <v>41050000</v>
      </c>
      <c r="B126" s="278" t="s">
        <v>96</v>
      </c>
      <c r="C126" s="101">
        <f t="shared" si="5"/>
        <v>0</v>
      </c>
      <c r="D126" s="260">
        <f>D128</f>
        <v>0</v>
      </c>
      <c r="E126" s="260">
        <f>E128+E127</f>
        <v>0</v>
      </c>
      <c r="F126" s="260">
        <f>F128+F127</f>
        <v>0</v>
      </c>
      <c r="G126" s="266"/>
      <c r="H126" s="266"/>
    </row>
    <row r="127" spans="1:11" s="267" customFormat="1" ht="32.25" hidden="1" customHeight="1" x14ac:dyDescent="0.3">
      <c r="A127" s="103">
        <v>41051000</v>
      </c>
      <c r="B127" s="99" t="s">
        <v>120</v>
      </c>
      <c r="C127" s="101">
        <f t="shared" si="5"/>
        <v>0</v>
      </c>
      <c r="D127" s="260"/>
      <c r="E127" s="260"/>
      <c r="F127" s="101"/>
      <c r="G127" s="266"/>
      <c r="H127" s="266"/>
    </row>
    <row r="128" spans="1:11" s="267" customFormat="1" ht="47.25" hidden="1" customHeight="1" x14ac:dyDescent="0.3">
      <c r="A128" s="103">
        <v>41053900</v>
      </c>
      <c r="B128" s="99" t="s">
        <v>97</v>
      </c>
      <c r="C128" s="101">
        <f t="shared" si="5"/>
        <v>0</v>
      </c>
      <c r="D128" s="260"/>
      <c r="E128" s="260"/>
      <c r="F128" s="260"/>
      <c r="G128" s="266"/>
      <c r="H128" s="338"/>
    </row>
    <row r="129" spans="1:16" s="267" customFormat="1" ht="31" hidden="1" x14ac:dyDescent="0.3">
      <c r="A129" s="103">
        <v>41033300</v>
      </c>
      <c r="B129" s="99" t="s">
        <v>84</v>
      </c>
      <c r="C129" s="101">
        <f t="shared" si="5"/>
        <v>0</v>
      </c>
      <c r="D129" s="259"/>
      <c r="E129" s="260"/>
      <c r="F129" s="101"/>
      <c r="G129" s="266"/>
      <c r="H129" s="266"/>
    </row>
    <row r="130" spans="1:16" s="267" customFormat="1" ht="31" hidden="1" x14ac:dyDescent="0.3">
      <c r="A130" s="103">
        <v>41030000</v>
      </c>
      <c r="B130" s="99" t="s">
        <v>72</v>
      </c>
      <c r="C130" s="101">
        <f t="shared" si="5"/>
        <v>0</v>
      </c>
      <c r="D130" s="260"/>
      <c r="E130" s="260"/>
      <c r="F130" s="101"/>
      <c r="G130" s="266"/>
      <c r="H130" s="266"/>
    </row>
    <row r="131" spans="1:16" s="267" customFormat="1" ht="31" hidden="1" x14ac:dyDescent="0.3">
      <c r="A131" s="103">
        <v>41030000</v>
      </c>
      <c r="B131" s="99" t="s">
        <v>73</v>
      </c>
      <c r="C131" s="101">
        <f t="shared" si="5"/>
        <v>0</v>
      </c>
      <c r="D131" s="260"/>
      <c r="E131" s="260"/>
      <c r="F131" s="101"/>
      <c r="G131" s="266"/>
      <c r="H131" s="266"/>
    </row>
    <row r="132" spans="1:16" s="267" customFormat="1" ht="18" x14ac:dyDescent="0.3">
      <c r="A132" s="311" t="s">
        <v>74</v>
      </c>
      <c r="B132" s="295" t="s">
        <v>75</v>
      </c>
      <c r="C132" s="96">
        <f>D132+E132</f>
        <v>388047</v>
      </c>
      <c r="D132" s="97"/>
      <c r="E132" s="123">
        <f>E134</f>
        <v>388047</v>
      </c>
      <c r="F132" s="96"/>
      <c r="G132" s="266"/>
      <c r="H132" s="266"/>
    </row>
    <row r="133" spans="1:16" s="267" customFormat="1" ht="21" hidden="1" customHeight="1" x14ac:dyDescent="0.3">
      <c r="A133" s="103">
        <v>42020000</v>
      </c>
      <c r="B133" s="99" t="s">
        <v>76</v>
      </c>
      <c r="C133" s="101">
        <f>E133</f>
        <v>0</v>
      </c>
      <c r="D133" s="260"/>
      <c r="E133" s="260"/>
      <c r="F133" s="101"/>
      <c r="G133" s="266"/>
      <c r="H133" s="266"/>
    </row>
    <row r="134" spans="1:16" s="267" customFormat="1" ht="36" customHeight="1" x14ac:dyDescent="0.3">
      <c r="A134" s="297">
        <v>42030300</v>
      </c>
      <c r="B134" s="297" t="s">
        <v>213</v>
      </c>
      <c r="C134" s="298">
        <f>D134+E134</f>
        <v>388047</v>
      </c>
      <c r="D134" s="299"/>
      <c r="E134" s="299">
        <v>388047</v>
      </c>
      <c r="F134" s="298"/>
      <c r="G134" s="266"/>
      <c r="H134" s="266"/>
    </row>
    <row r="135" spans="1:16" s="267" customFormat="1" ht="21" customHeight="1" x14ac:dyDescent="0.3">
      <c r="A135" s="124"/>
      <c r="B135" s="125" t="s">
        <v>77</v>
      </c>
      <c r="C135" s="126">
        <f>C88+C89+C134</f>
        <v>31810747</v>
      </c>
      <c r="D135" s="126">
        <f>D88+D89</f>
        <v>31422700</v>
      </c>
      <c r="E135" s="126">
        <f>E88+E89+E132</f>
        <v>388047</v>
      </c>
      <c r="F135" s="126">
        <f>F88+F89</f>
        <v>0</v>
      </c>
      <c r="G135" s="266"/>
      <c r="H135" s="339"/>
    </row>
    <row r="136" spans="1:16" s="267" customFormat="1" ht="11.25" customHeight="1" x14ac:dyDescent="0.3">
      <c r="A136" s="340"/>
      <c r="B136" s="341"/>
      <c r="C136" s="342"/>
      <c r="D136" s="342"/>
      <c r="E136" s="342"/>
      <c r="F136" s="342"/>
      <c r="G136" s="266"/>
      <c r="H136" s="266"/>
    </row>
    <row r="137" spans="1:16" s="267" customFormat="1" ht="21" customHeight="1" x14ac:dyDescent="0.3">
      <c r="A137" s="340"/>
      <c r="B137" s="341"/>
      <c r="C137" s="342"/>
      <c r="D137" s="342"/>
      <c r="E137" s="342"/>
      <c r="F137" s="342"/>
      <c r="G137" s="266"/>
      <c r="H137" s="339">
        <f>H77+H78+H90+H94+H96+H98+H103+H106+H125+H129+H102+H97+H127+H100+H121+H88+H82+H87+H118+H120+H126+H112+H122+H99+H80+H91+H128</f>
        <v>0</v>
      </c>
      <c r="I137" s="339">
        <f>I77+I78+I90+I94+I96+I98+I103+I106+I125+I129+I128+I97+I104</f>
        <v>0</v>
      </c>
      <c r="J137" s="339">
        <f>J77+J78+J90+J94+J96+J98+J103+J106+J125+J129+J128+J97</f>
        <v>0</v>
      </c>
    </row>
    <row r="138" spans="1:16" s="267" customFormat="1" ht="18" hidden="1" x14ac:dyDescent="0.35">
      <c r="A138" s="294" t="s">
        <v>123</v>
      </c>
      <c r="B138" s="341"/>
      <c r="C138" s="342"/>
      <c r="D138" s="342"/>
      <c r="E138" s="420" t="s">
        <v>124</v>
      </c>
      <c r="F138" s="420"/>
      <c r="G138" s="266"/>
      <c r="H138" s="266"/>
    </row>
    <row r="139" spans="1:16" s="267" customFormat="1" ht="21" customHeight="1" x14ac:dyDescent="0.35">
      <c r="A139" s="294" t="s">
        <v>122</v>
      </c>
      <c r="B139" s="341"/>
      <c r="C139" s="342"/>
      <c r="D139" s="342"/>
      <c r="E139" s="420" t="s">
        <v>121</v>
      </c>
      <c r="F139" s="420"/>
      <c r="G139" s="266"/>
      <c r="H139" s="266"/>
    </row>
    <row r="140" spans="1:16" s="267" customFormat="1" ht="21" customHeight="1" x14ac:dyDescent="0.3">
      <c r="A140" s="340"/>
      <c r="B140" s="341"/>
      <c r="C140" s="342"/>
      <c r="D140" s="342"/>
      <c r="E140" s="342"/>
      <c r="F140" s="342"/>
      <c r="G140" s="266"/>
      <c r="H140" s="266"/>
    </row>
    <row r="141" spans="1:16" s="267" customFormat="1" ht="21" customHeight="1" x14ac:dyDescent="0.3">
      <c r="A141" s="340"/>
      <c r="B141" s="341"/>
      <c r="C141" s="342"/>
      <c r="D141" s="342"/>
      <c r="E141" s="342"/>
      <c r="F141" s="342"/>
      <c r="G141" s="266"/>
      <c r="H141" s="266"/>
    </row>
    <row r="142" spans="1:16" ht="16.5" customHeight="1" x14ac:dyDescent="0.35">
      <c r="A142" s="340"/>
      <c r="B142" s="343" t="s">
        <v>140</v>
      </c>
      <c r="C142" s="344"/>
      <c r="D142" s="344"/>
      <c r="E142" s="344"/>
      <c r="F142" s="344"/>
      <c r="G142" s="263"/>
      <c r="H142" s="263"/>
    </row>
    <row r="143" spans="1:16" s="349" customFormat="1" ht="58.5" hidden="1" customHeight="1" x14ac:dyDescent="0.35">
      <c r="A143" s="263"/>
      <c r="B143" s="345" t="s">
        <v>141</v>
      </c>
      <c r="C143" s="345"/>
      <c r="D143" s="346"/>
      <c r="E143" s="346"/>
      <c r="F143" s="346"/>
      <c r="G143" s="347"/>
      <c r="H143" s="348"/>
      <c r="I143" s="347"/>
      <c r="J143" s="347"/>
      <c r="K143" s="347"/>
      <c r="L143" s="348"/>
      <c r="M143" s="347"/>
      <c r="N143" s="347"/>
      <c r="O143" s="294" t="s">
        <v>80</v>
      </c>
      <c r="P143" s="348"/>
    </row>
    <row r="144" spans="1:16" ht="17.5" hidden="1" x14ac:dyDescent="0.35">
      <c r="A144" s="294" t="s">
        <v>148</v>
      </c>
      <c r="B144" s="294"/>
      <c r="C144" s="350"/>
      <c r="D144" s="350"/>
      <c r="E144" s="350"/>
      <c r="F144" s="350"/>
      <c r="G144" s="263"/>
      <c r="H144" s="263"/>
    </row>
    <row r="145" spans="1:8" x14ac:dyDescent="0.35">
      <c r="A145" s="263"/>
      <c r="B145" s="351" t="s">
        <v>141</v>
      </c>
      <c r="C145" s="352">
        <f>C134-C142</f>
        <v>388047</v>
      </c>
      <c r="D145" s="352">
        <f>D134-D142</f>
        <v>0</v>
      </c>
      <c r="E145" s="352">
        <f>E134-E142</f>
        <v>388047</v>
      </c>
      <c r="F145" s="352">
        <f>F134-F142</f>
        <v>0</v>
      </c>
      <c r="G145" s="263"/>
      <c r="H145" s="263"/>
    </row>
    <row r="146" spans="1:8" x14ac:dyDescent="0.35">
      <c r="A146" s="263"/>
      <c r="B146" s="263"/>
      <c r="C146" s="353"/>
      <c r="D146" s="353">
        <f>H135-H137</f>
        <v>0</v>
      </c>
      <c r="E146" s="353">
        <f>I135-I137</f>
        <v>0</v>
      </c>
      <c r="F146" s="353">
        <f>J135-J137</f>
        <v>0</v>
      </c>
      <c r="G146" s="263"/>
      <c r="H146" s="263"/>
    </row>
    <row r="147" spans="1:8" x14ac:dyDescent="0.35">
      <c r="A147" s="263"/>
      <c r="B147" s="263"/>
      <c r="C147" s="354"/>
      <c r="D147" s="354"/>
      <c r="E147" s="354"/>
      <c r="F147" s="354"/>
    </row>
    <row r="149" spans="1:8" ht="18" x14ac:dyDescent="0.4">
      <c r="D149" s="355"/>
    </row>
  </sheetData>
  <mergeCells count="20"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  <mergeCell ref="A4:F4"/>
    <mergeCell ref="A5:F5"/>
    <mergeCell ref="C1:F1"/>
    <mergeCell ref="K1:M1"/>
    <mergeCell ref="C2:F2"/>
    <mergeCell ref="K2:M2"/>
    <mergeCell ref="C3:F3"/>
    <mergeCell ref="K3:M3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65" fitToHeight="3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39997558519241921"/>
    <pageSetUpPr fitToPage="1"/>
  </sheetPr>
  <dimension ref="A1:P149"/>
  <sheetViews>
    <sheetView showGridLines="0" view="pageBreakPreview" zoomScaleNormal="65" zoomScaleSheetLayoutView="100" workbookViewId="0">
      <pane xSplit="2" ySplit="12" topLeftCell="C13" activePane="bottomRight" state="frozen"/>
      <selection activeCell="D76" sqref="D76"/>
      <selection pane="topRight" activeCell="D76" sqref="D76"/>
      <selection pane="bottomLeft" activeCell="D76" sqref="D76"/>
      <selection pane="bottomRight" activeCell="D76" sqref="D76"/>
    </sheetView>
  </sheetViews>
  <sheetFormatPr defaultColWidth="9.1796875" defaultRowHeight="15.5" x14ac:dyDescent="0.35"/>
  <cols>
    <col min="1" max="1" width="13.453125" style="11" customWidth="1"/>
    <col min="2" max="2" width="91.1796875" style="11" customWidth="1"/>
    <col min="3" max="3" width="24" style="11" customWidth="1"/>
    <col min="4" max="4" width="22" style="11" customWidth="1"/>
    <col min="5" max="5" width="22.7265625" style="11" customWidth="1"/>
    <col min="6" max="6" width="18.26953125" style="11" customWidth="1"/>
    <col min="7" max="7" width="14.453125" style="11" bestFit="1" customWidth="1"/>
    <col min="8" max="8" width="18.54296875" style="11" customWidth="1"/>
    <col min="9" max="9" width="21.26953125" style="11" customWidth="1"/>
    <col min="10" max="10" width="9.1796875" style="11"/>
    <col min="11" max="11" width="9.81640625" style="11" bestFit="1" customWidth="1"/>
    <col min="12" max="12" width="9.1796875" style="11"/>
    <col min="13" max="13" width="35" style="11" customWidth="1"/>
    <col min="14" max="16384" width="9.1796875" style="11"/>
  </cols>
  <sheetData>
    <row r="1" spans="1:13" s="3" customFormat="1" ht="18" customHeight="1" x14ac:dyDescent="0.4">
      <c r="A1" s="1"/>
      <c r="B1" s="1"/>
      <c r="C1" s="445" t="s">
        <v>151</v>
      </c>
      <c r="D1" s="445"/>
      <c r="E1" s="445"/>
      <c r="F1" s="445"/>
      <c r="G1" s="2"/>
      <c r="H1" s="2"/>
      <c r="K1" s="446"/>
      <c r="L1" s="446"/>
      <c r="M1" s="446"/>
    </row>
    <row r="2" spans="1:13" s="6" customFormat="1" ht="58.5" customHeight="1" x14ac:dyDescent="0.4">
      <c r="A2" s="4"/>
      <c r="B2" s="4"/>
      <c r="C2" s="456" t="s">
        <v>152</v>
      </c>
      <c r="D2" s="456"/>
      <c r="E2" s="456"/>
      <c r="F2" s="456"/>
      <c r="G2" s="5"/>
      <c r="H2" s="5"/>
      <c r="K2" s="446"/>
      <c r="L2" s="446"/>
      <c r="M2" s="446"/>
    </row>
    <row r="3" spans="1:13" s="6" customFormat="1" ht="17.25" customHeight="1" x14ac:dyDescent="0.4">
      <c r="A3" s="4"/>
      <c r="B3" s="80"/>
      <c r="C3" s="445" t="s">
        <v>156</v>
      </c>
      <c r="D3" s="445"/>
      <c r="E3" s="445"/>
      <c r="F3" s="445"/>
      <c r="G3" s="5"/>
      <c r="H3" s="5"/>
      <c r="K3" s="446"/>
      <c r="L3" s="446"/>
      <c r="M3" s="446"/>
    </row>
    <row r="4" spans="1:13" s="6" customFormat="1" ht="17.25" customHeight="1" x14ac:dyDescent="0.3">
      <c r="A4" s="447" t="s">
        <v>146</v>
      </c>
      <c r="B4" s="447"/>
      <c r="C4" s="447"/>
      <c r="D4" s="447"/>
      <c r="E4" s="447"/>
      <c r="F4" s="447"/>
      <c r="G4" s="5"/>
      <c r="H4" s="5"/>
    </row>
    <row r="5" spans="1:13" s="6" customFormat="1" ht="66" customHeight="1" x14ac:dyDescent="0.3">
      <c r="A5" s="447" t="s">
        <v>147</v>
      </c>
      <c r="B5" s="447"/>
      <c r="C5" s="447"/>
      <c r="D5" s="447"/>
      <c r="E5" s="447"/>
      <c r="F5" s="447"/>
      <c r="G5" s="79"/>
      <c r="H5" s="5"/>
    </row>
    <row r="6" spans="1:13" s="7" customFormat="1" ht="15" customHeight="1" x14ac:dyDescent="0.3">
      <c r="A6" s="447"/>
      <c r="B6" s="447"/>
      <c r="C6" s="447"/>
      <c r="D6" s="447"/>
      <c r="E6" s="447"/>
      <c r="F6" s="447"/>
      <c r="G6" s="5"/>
      <c r="H6" s="5"/>
    </row>
    <row r="7" spans="1:13" s="7" customFormat="1" ht="18" customHeight="1" x14ac:dyDescent="0.3">
      <c r="A7" s="452" t="s">
        <v>88</v>
      </c>
      <c r="B7" s="452"/>
      <c r="C7" s="8"/>
      <c r="D7" s="8"/>
      <c r="E7" s="8"/>
      <c r="F7" s="8"/>
      <c r="G7" s="5"/>
      <c r="H7" s="5"/>
    </row>
    <row r="8" spans="1:13" s="7" customFormat="1" ht="15" customHeight="1" x14ac:dyDescent="0.3">
      <c r="A8" s="448" t="s">
        <v>87</v>
      </c>
      <c r="B8" s="448"/>
      <c r="C8" s="8"/>
      <c r="D8" s="8"/>
      <c r="E8" s="8"/>
      <c r="F8" s="8"/>
      <c r="G8" s="5"/>
      <c r="H8" s="5"/>
    </row>
    <row r="9" spans="1:13" ht="13.5" customHeight="1" x14ac:dyDescent="0.35">
      <c r="A9" s="2"/>
      <c r="B9" s="9"/>
      <c r="C9" s="9"/>
      <c r="D9" s="2"/>
      <c r="E9" s="2"/>
      <c r="F9" s="10" t="s">
        <v>105</v>
      </c>
      <c r="G9" s="2"/>
      <c r="H9" s="2"/>
    </row>
    <row r="10" spans="1:13" ht="20.25" customHeight="1" x14ac:dyDescent="0.35">
      <c r="A10" s="449" t="s">
        <v>7</v>
      </c>
      <c r="B10" s="449" t="s">
        <v>8</v>
      </c>
      <c r="C10" s="451" t="s">
        <v>91</v>
      </c>
      <c r="D10" s="453" t="s">
        <v>0</v>
      </c>
      <c r="E10" s="453" t="s">
        <v>1</v>
      </c>
      <c r="F10" s="453"/>
      <c r="G10" s="2"/>
      <c r="H10" s="2"/>
    </row>
    <row r="11" spans="1:13" ht="20.25" customHeight="1" x14ac:dyDescent="0.35">
      <c r="A11" s="450"/>
      <c r="B11" s="449"/>
      <c r="C11" s="451"/>
      <c r="D11" s="454"/>
      <c r="E11" s="453" t="s">
        <v>92</v>
      </c>
      <c r="F11" s="453" t="s">
        <v>90</v>
      </c>
      <c r="G11" s="2"/>
      <c r="H11" s="2" t="s">
        <v>142</v>
      </c>
      <c r="I11" s="11" t="s">
        <v>143</v>
      </c>
      <c r="J11" s="11" t="s">
        <v>144</v>
      </c>
    </row>
    <row r="12" spans="1:13" s="7" customFormat="1" ht="48.75" customHeight="1" x14ac:dyDescent="0.3">
      <c r="A12" s="450"/>
      <c r="B12" s="449"/>
      <c r="C12" s="451"/>
      <c r="D12" s="454"/>
      <c r="E12" s="453"/>
      <c r="F12" s="453"/>
      <c r="G12" s="5"/>
      <c r="H12" s="5"/>
    </row>
    <row r="13" spans="1:13" s="7" customFormat="1" ht="18" customHeight="1" x14ac:dyDescent="0.3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5"/>
      <c r="H13" s="5"/>
    </row>
    <row r="14" spans="1:13" s="19" customFormat="1" ht="26.25" customHeight="1" x14ac:dyDescent="0.3">
      <c r="A14" s="321">
        <v>10000000</v>
      </c>
      <c r="B14" s="105" t="s">
        <v>3</v>
      </c>
      <c r="C14" s="322">
        <f>C15+C31+C41</f>
        <v>5000000</v>
      </c>
      <c r="D14" s="98">
        <f>D15+D31+D41</f>
        <v>5000000</v>
      </c>
      <c r="E14" s="98">
        <f>E15+E31+E41</f>
        <v>0</v>
      </c>
      <c r="F14" s="98">
        <f>F15+F31+F41</f>
        <v>0</v>
      </c>
      <c r="G14" s="17"/>
      <c r="H14" s="18"/>
    </row>
    <row r="15" spans="1:13" s="19" customFormat="1" ht="31.5" customHeight="1" x14ac:dyDescent="0.3">
      <c r="A15" s="300" t="s">
        <v>106</v>
      </c>
      <c r="B15" s="114" t="s">
        <v>107</v>
      </c>
      <c r="C15" s="123">
        <f>C16+C23</f>
        <v>5000000</v>
      </c>
      <c r="D15" s="123">
        <f>D16+D23</f>
        <v>5000000</v>
      </c>
      <c r="E15" s="123"/>
      <c r="F15" s="132"/>
      <c r="G15" s="17"/>
      <c r="H15" s="17"/>
    </row>
    <row r="16" spans="1:13" ht="18" x14ac:dyDescent="0.35">
      <c r="A16" s="303">
        <v>11010000</v>
      </c>
      <c r="B16" s="184" t="s">
        <v>43</v>
      </c>
      <c r="C16" s="304">
        <f>C17+C18+C19+C20+C21+C22</f>
        <v>5000000</v>
      </c>
      <c r="D16" s="132">
        <f>D17+D18+D19+D21+D20+D22</f>
        <v>5000000</v>
      </c>
      <c r="E16" s="132"/>
      <c r="F16" s="132"/>
      <c r="G16" s="2"/>
      <c r="H16" s="26"/>
    </row>
    <row r="17" spans="1:8" ht="31" hidden="1" x14ac:dyDescent="0.35">
      <c r="A17" s="27">
        <v>11010100</v>
      </c>
      <c r="B17" s="28" t="s">
        <v>29</v>
      </c>
      <c r="C17" s="29">
        <f t="shared" ref="C17:C22" si="0">D17+E17</f>
        <v>0</v>
      </c>
      <c r="D17" s="30"/>
      <c r="E17" s="22"/>
      <c r="F17" s="22"/>
      <c r="G17" s="2"/>
      <c r="H17" s="2"/>
    </row>
    <row r="18" spans="1:8" ht="51.65" hidden="1" customHeight="1" x14ac:dyDescent="0.35">
      <c r="A18" s="27">
        <v>11010200</v>
      </c>
      <c r="B18" s="28" t="s">
        <v>30</v>
      </c>
      <c r="C18" s="29">
        <f t="shared" si="0"/>
        <v>0</v>
      </c>
      <c r="D18" s="30"/>
      <c r="E18" s="22"/>
      <c r="F18" s="22"/>
      <c r="G18" s="2"/>
      <c r="H18" s="2"/>
    </row>
    <row r="19" spans="1:8" ht="34" customHeight="1" x14ac:dyDescent="0.35">
      <c r="A19" s="323">
        <v>11010400</v>
      </c>
      <c r="B19" s="324" t="s">
        <v>31</v>
      </c>
      <c r="C19" s="325">
        <f t="shared" si="0"/>
        <v>5000000</v>
      </c>
      <c r="D19" s="326">
        <v>5000000</v>
      </c>
      <c r="E19" s="127"/>
      <c r="F19" s="127"/>
      <c r="G19" s="2"/>
      <c r="H19" s="2"/>
    </row>
    <row r="20" spans="1:8" ht="34" hidden="1" customHeight="1" x14ac:dyDescent="0.35">
      <c r="A20" s="27">
        <v>11010500</v>
      </c>
      <c r="B20" s="28" t="s">
        <v>32</v>
      </c>
      <c r="C20" s="29">
        <f t="shared" si="0"/>
        <v>0</v>
      </c>
      <c r="D20" s="30"/>
      <c r="E20" s="22"/>
      <c r="F20" s="22"/>
      <c r="G20" s="2"/>
      <c r="H20" s="2"/>
    </row>
    <row r="21" spans="1:8" ht="34" hidden="1" customHeight="1" x14ac:dyDescent="0.35">
      <c r="A21" s="168">
        <v>11011200</v>
      </c>
      <c r="B21" s="169" t="s">
        <v>195</v>
      </c>
      <c r="C21" s="29">
        <f t="shared" si="0"/>
        <v>0</v>
      </c>
      <c r="D21" s="30"/>
      <c r="E21" s="22"/>
      <c r="F21" s="22"/>
      <c r="G21" s="2"/>
      <c r="H21" s="2"/>
    </row>
    <row r="22" spans="1:8" ht="34" hidden="1" customHeight="1" x14ac:dyDescent="0.35">
      <c r="A22" s="27">
        <v>11011300</v>
      </c>
      <c r="B22" s="28" t="s">
        <v>201</v>
      </c>
      <c r="C22" s="29">
        <f t="shared" si="0"/>
        <v>0</v>
      </c>
      <c r="D22" s="30"/>
      <c r="E22" s="22"/>
      <c r="F22" s="22"/>
      <c r="G22" s="2"/>
      <c r="H22" s="2"/>
    </row>
    <row r="23" spans="1:8" ht="19.5" hidden="1" customHeight="1" x14ac:dyDescent="0.35">
      <c r="A23" s="23">
        <v>11020000</v>
      </c>
      <c r="B23" s="24" t="s">
        <v>6</v>
      </c>
      <c r="C23" s="25">
        <f>C24+C25+C26+C27+C28+C29</f>
        <v>0</v>
      </c>
      <c r="D23" s="25">
        <f>D24+D25+D26+D27+D28+D29</f>
        <v>0</v>
      </c>
      <c r="E23" s="22"/>
      <c r="F23" s="22"/>
      <c r="G23" s="2"/>
      <c r="H23" s="2"/>
    </row>
    <row r="24" spans="1:8" ht="30.75" hidden="1" customHeight="1" x14ac:dyDescent="0.35">
      <c r="A24" s="27">
        <v>11020200</v>
      </c>
      <c r="B24" s="28" t="s">
        <v>16</v>
      </c>
      <c r="C24" s="29">
        <f t="shared" ref="C24:C30" si="1">D24+E24</f>
        <v>0</v>
      </c>
      <c r="D24" s="30"/>
      <c r="E24" s="22"/>
      <c r="F24" s="22"/>
      <c r="G24" s="2"/>
      <c r="H24" s="2"/>
    </row>
    <row r="25" spans="1:8" ht="24.75" hidden="1" customHeight="1" x14ac:dyDescent="0.35">
      <c r="A25" s="27">
        <v>11020300</v>
      </c>
      <c r="B25" s="28" t="s">
        <v>39</v>
      </c>
      <c r="C25" s="29">
        <f t="shared" si="1"/>
        <v>0</v>
      </c>
      <c r="D25" s="30"/>
      <c r="E25" s="22"/>
      <c r="F25" s="22"/>
      <c r="G25" s="2"/>
      <c r="H25" s="2"/>
    </row>
    <row r="26" spans="1:8" ht="24" hidden="1" customHeight="1" x14ac:dyDescent="0.35">
      <c r="A26" s="27">
        <v>11020500</v>
      </c>
      <c r="B26" s="28" t="s">
        <v>40</v>
      </c>
      <c r="C26" s="29">
        <f t="shared" si="1"/>
        <v>0</v>
      </c>
      <c r="D26" s="30"/>
      <c r="E26" s="22"/>
      <c r="F26" s="22"/>
      <c r="G26" s="2"/>
      <c r="H26" s="2"/>
    </row>
    <row r="27" spans="1:8" ht="33" hidden="1" customHeight="1" x14ac:dyDescent="0.35">
      <c r="A27" s="27">
        <v>11020700</v>
      </c>
      <c r="B27" s="28" t="s">
        <v>41</v>
      </c>
      <c r="C27" s="29">
        <f t="shared" si="1"/>
        <v>0</v>
      </c>
      <c r="D27" s="30"/>
      <c r="E27" s="22"/>
      <c r="F27" s="22"/>
      <c r="G27" s="2"/>
      <c r="H27" s="2"/>
    </row>
    <row r="28" spans="1:8" ht="24" hidden="1" customHeight="1" x14ac:dyDescent="0.35">
      <c r="A28" s="27">
        <v>11021000</v>
      </c>
      <c r="B28" s="28" t="s">
        <v>125</v>
      </c>
      <c r="C28" s="29">
        <f t="shared" si="1"/>
        <v>0</v>
      </c>
      <c r="D28" s="30"/>
      <c r="E28" s="22"/>
      <c r="F28" s="22"/>
      <c r="G28" s="2"/>
      <c r="H28" s="2"/>
    </row>
    <row r="29" spans="1:8" ht="50.25" hidden="1" customHeight="1" x14ac:dyDescent="0.35">
      <c r="A29" s="27">
        <v>11021600</v>
      </c>
      <c r="B29" s="28" t="s">
        <v>42</v>
      </c>
      <c r="C29" s="29">
        <f t="shared" si="1"/>
        <v>0</v>
      </c>
      <c r="D29" s="30"/>
      <c r="E29" s="22"/>
      <c r="F29" s="22"/>
      <c r="G29" s="2"/>
      <c r="H29" s="2"/>
    </row>
    <row r="30" spans="1:8" ht="50.25" hidden="1" customHeight="1" x14ac:dyDescent="0.35">
      <c r="A30" s="27">
        <v>11023000</v>
      </c>
      <c r="B30" s="28" t="s">
        <v>202</v>
      </c>
      <c r="C30" s="29">
        <f t="shared" si="1"/>
        <v>0</v>
      </c>
      <c r="D30" s="30"/>
      <c r="E30" s="22"/>
      <c r="F30" s="22"/>
      <c r="G30" s="2"/>
      <c r="H30" s="2"/>
    </row>
    <row r="31" spans="1:8" ht="27" hidden="1" customHeight="1" x14ac:dyDescent="0.35">
      <c r="A31" s="13" t="s">
        <v>83</v>
      </c>
      <c r="B31" s="20" t="s">
        <v>34</v>
      </c>
      <c r="C31" s="21">
        <f>C32+C37+C39</f>
        <v>0</v>
      </c>
      <c r="D31" s="21">
        <f>D32+D37+D39</f>
        <v>0</v>
      </c>
      <c r="E31" s="21"/>
      <c r="F31" s="22"/>
      <c r="G31" s="2"/>
      <c r="H31" s="2"/>
    </row>
    <row r="32" spans="1:8" ht="24" hidden="1" customHeight="1" x14ac:dyDescent="0.35">
      <c r="A32" s="23">
        <v>13020000</v>
      </c>
      <c r="B32" s="24" t="s">
        <v>35</v>
      </c>
      <c r="C32" s="31">
        <f>C33+C34+C35</f>
        <v>0</v>
      </c>
      <c r="D32" s="31">
        <f>D33+D34+D35</f>
        <v>0</v>
      </c>
      <c r="E32" s="31"/>
      <c r="F32" s="31"/>
      <c r="G32" s="2"/>
      <c r="H32" s="2"/>
    </row>
    <row r="33" spans="1:8" ht="31.5" hidden="1" customHeight="1" x14ac:dyDescent="0.35">
      <c r="A33" s="27">
        <v>13020100</v>
      </c>
      <c r="B33" s="28" t="s">
        <v>36</v>
      </c>
      <c r="C33" s="29">
        <f>D33+E33</f>
        <v>0</v>
      </c>
      <c r="D33" s="32"/>
      <c r="E33" s="21"/>
      <c r="F33" s="22"/>
      <c r="G33" s="2"/>
      <c r="H33" s="2"/>
    </row>
    <row r="34" spans="1:8" ht="30" hidden="1" customHeight="1" x14ac:dyDescent="0.35">
      <c r="A34" s="27">
        <v>13020300</v>
      </c>
      <c r="B34" s="257" t="s">
        <v>205</v>
      </c>
      <c r="C34" s="29">
        <f>D34+E34</f>
        <v>0</v>
      </c>
      <c r="D34" s="32"/>
      <c r="E34" s="21"/>
      <c r="F34" s="22"/>
      <c r="G34" s="2"/>
      <c r="H34" s="2"/>
    </row>
    <row r="35" spans="1:8" ht="31.5" hidden="1" customHeight="1" x14ac:dyDescent="0.35">
      <c r="A35" s="27">
        <v>13020400</v>
      </c>
      <c r="B35" s="28" t="s">
        <v>38</v>
      </c>
      <c r="C35" s="29">
        <f>D35+E35</f>
        <v>0</v>
      </c>
      <c r="D35" s="32"/>
      <c r="E35" s="21"/>
      <c r="F35" s="22"/>
      <c r="G35" s="2"/>
      <c r="H35" s="2"/>
    </row>
    <row r="36" spans="1:8" ht="31.5" hidden="1" customHeight="1" x14ac:dyDescent="0.35">
      <c r="A36" s="27">
        <v>13020600</v>
      </c>
      <c r="B36" s="28" t="s">
        <v>203</v>
      </c>
      <c r="C36" s="29">
        <f>D36+E36</f>
        <v>0</v>
      </c>
      <c r="D36" s="32"/>
      <c r="E36" s="21"/>
      <c r="F36" s="22"/>
      <c r="G36" s="2"/>
      <c r="H36" s="2"/>
    </row>
    <row r="37" spans="1:8" ht="24.75" hidden="1" customHeight="1" x14ac:dyDescent="0.35">
      <c r="A37" s="33">
        <v>13030000</v>
      </c>
      <c r="B37" s="34" t="s">
        <v>126</v>
      </c>
      <c r="C37" s="35">
        <f>C38</f>
        <v>0</v>
      </c>
      <c r="D37" s="22">
        <f>D38</f>
        <v>0</v>
      </c>
      <c r="E37" s="21"/>
      <c r="F37" s="22"/>
      <c r="G37" s="2"/>
      <c r="H37" s="2"/>
    </row>
    <row r="38" spans="1:8" ht="30.75" hidden="1" customHeight="1" x14ac:dyDescent="0.35">
      <c r="A38" s="27">
        <v>13030100</v>
      </c>
      <c r="B38" s="28" t="s">
        <v>127</v>
      </c>
      <c r="C38" s="29">
        <f>D38+E38</f>
        <v>0</v>
      </c>
      <c r="D38" s="30"/>
      <c r="E38" s="21"/>
      <c r="F38" s="22"/>
      <c r="G38" s="2"/>
      <c r="H38" s="2"/>
    </row>
    <row r="39" spans="1:8" ht="24" hidden="1" customHeight="1" x14ac:dyDescent="0.35">
      <c r="A39" s="27">
        <v>13070000</v>
      </c>
      <c r="B39" s="28" t="s">
        <v>18</v>
      </c>
      <c r="C39" s="29">
        <f>C40</f>
        <v>0</v>
      </c>
      <c r="D39" s="30">
        <f>D40</f>
        <v>0</v>
      </c>
      <c r="E39" s="21"/>
      <c r="F39" s="22"/>
      <c r="G39" s="2"/>
      <c r="H39" s="2"/>
    </row>
    <row r="40" spans="1:8" ht="21" hidden="1" customHeight="1" x14ac:dyDescent="0.35">
      <c r="A40" s="27">
        <v>13070200</v>
      </c>
      <c r="B40" s="28" t="s">
        <v>17</v>
      </c>
      <c r="C40" s="29">
        <f>D40+E40</f>
        <v>0</v>
      </c>
      <c r="D40" s="30"/>
      <c r="E40" s="21"/>
      <c r="F40" s="22"/>
      <c r="G40" s="2"/>
      <c r="H40" s="2"/>
    </row>
    <row r="41" spans="1:8" ht="26.25" hidden="1" customHeight="1" x14ac:dyDescent="0.35">
      <c r="A41" s="13">
        <v>19000000</v>
      </c>
      <c r="B41" s="36" t="s">
        <v>22</v>
      </c>
      <c r="C41" s="15">
        <f>C42</f>
        <v>0</v>
      </c>
      <c r="D41" s="21"/>
      <c r="E41" s="21">
        <f>E42</f>
        <v>0</v>
      </c>
      <c r="F41" s="22"/>
      <c r="G41" s="2"/>
      <c r="H41" s="2"/>
    </row>
    <row r="42" spans="1:8" ht="24" hidden="1" customHeight="1" x14ac:dyDescent="0.35">
      <c r="A42" s="23">
        <v>19010000</v>
      </c>
      <c r="B42" s="34" t="s">
        <v>19</v>
      </c>
      <c r="C42" s="35">
        <f>C43+C44+C45</f>
        <v>0</v>
      </c>
      <c r="D42" s="31"/>
      <c r="E42" s="31">
        <f>E43+E44+E45</f>
        <v>0</v>
      </c>
      <c r="F42" s="22"/>
      <c r="G42" s="2"/>
      <c r="H42" s="2"/>
    </row>
    <row r="43" spans="1:8" ht="54" hidden="1" customHeight="1" x14ac:dyDescent="0.35">
      <c r="A43" s="27">
        <v>19010100</v>
      </c>
      <c r="B43" s="28" t="s">
        <v>95</v>
      </c>
      <c r="C43" s="29">
        <f>D43+E43</f>
        <v>0</v>
      </c>
      <c r="D43" s="30"/>
      <c r="E43" s="32"/>
      <c r="F43" s="22"/>
      <c r="G43" s="2"/>
      <c r="H43" s="2"/>
    </row>
    <row r="44" spans="1:8" ht="29.25" hidden="1" customHeight="1" x14ac:dyDescent="0.35">
      <c r="A44" s="27">
        <v>19010200</v>
      </c>
      <c r="B44" s="28" t="s">
        <v>20</v>
      </c>
      <c r="C44" s="29">
        <f>D44+E44</f>
        <v>0</v>
      </c>
      <c r="D44" s="30"/>
      <c r="E44" s="32"/>
      <c r="F44" s="22"/>
      <c r="G44" s="2"/>
      <c r="H44" s="2"/>
    </row>
    <row r="45" spans="1:8" ht="41.25" hidden="1" customHeight="1" x14ac:dyDescent="0.35">
      <c r="A45" s="27">
        <v>19010300</v>
      </c>
      <c r="B45" s="28" t="s">
        <v>21</v>
      </c>
      <c r="C45" s="29">
        <f>D45+E45</f>
        <v>0</v>
      </c>
      <c r="D45" s="30"/>
      <c r="E45" s="32"/>
      <c r="F45" s="22"/>
      <c r="G45" s="2"/>
      <c r="H45" s="2"/>
    </row>
    <row r="46" spans="1:8" s="6" customFormat="1" ht="26.25" hidden="1" customHeight="1" x14ac:dyDescent="0.3">
      <c r="A46" s="13">
        <v>20000000</v>
      </c>
      <c r="B46" s="14" t="s">
        <v>4</v>
      </c>
      <c r="C46" s="16">
        <f>C47+C55+C70+C77</f>
        <v>0</v>
      </c>
      <c r="D46" s="16">
        <f>D47+D55+D70+D77</f>
        <v>0</v>
      </c>
      <c r="E46" s="16">
        <f>E47+E55+E70+E77</f>
        <v>0</v>
      </c>
      <c r="F46" s="16"/>
      <c r="G46" s="5"/>
      <c r="H46" s="5"/>
    </row>
    <row r="47" spans="1:8" s="6" customFormat="1" ht="27.75" hidden="1" customHeight="1" x14ac:dyDescent="0.3">
      <c r="A47" s="13" t="s">
        <v>108</v>
      </c>
      <c r="B47" s="20" t="s">
        <v>109</v>
      </c>
      <c r="C47" s="37">
        <f>C48+C51+C54+C50</f>
        <v>0</v>
      </c>
      <c r="D47" s="37">
        <f>D48+D51+D54+D50</f>
        <v>0</v>
      </c>
      <c r="E47" s="37">
        <f>E48+E51+E54+E50</f>
        <v>0</v>
      </c>
      <c r="F47" s="22"/>
      <c r="G47" s="5"/>
      <c r="H47" s="5"/>
    </row>
    <row r="48" spans="1:8" s="6" customFormat="1" ht="66.75" hidden="1" customHeight="1" x14ac:dyDescent="0.3">
      <c r="A48" s="23" t="s">
        <v>10</v>
      </c>
      <c r="B48" s="24" t="s">
        <v>110</v>
      </c>
      <c r="C48" s="38">
        <f>C49</f>
        <v>0</v>
      </c>
      <c r="D48" s="38">
        <f>D49</f>
        <v>0</v>
      </c>
      <c r="E48" s="38"/>
      <c r="F48" s="38"/>
      <c r="G48" s="5"/>
      <c r="H48" s="5"/>
    </row>
    <row r="49" spans="1:8" s="6" customFormat="1" ht="41.25" hidden="1" customHeight="1" x14ac:dyDescent="0.3">
      <c r="A49" s="27">
        <v>21010300</v>
      </c>
      <c r="B49" s="28" t="s">
        <v>45</v>
      </c>
      <c r="C49" s="29">
        <f>D49+E49</f>
        <v>0</v>
      </c>
      <c r="D49" s="30"/>
      <c r="E49" s="21"/>
      <c r="F49" s="22"/>
      <c r="G49" s="5"/>
      <c r="H49" s="5"/>
    </row>
    <row r="50" spans="1:8" s="6" customFormat="1" ht="26.25" hidden="1" customHeight="1" x14ac:dyDescent="0.3">
      <c r="A50" s="39">
        <v>21050000</v>
      </c>
      <c r="B50" s="40" t="s">
        <v>49</v>
      </c>
      <c r="C50" s="35">
        <f>D50+E50</f>
        <v>0</v>
      </c>
      <c r="D50" s="22"/>
      <c r="E50" s="21"/>
      <c r="F50" s="22"/>
      <c r="G50" s="5"/>
      <c r="H50" s="5"/>
    </row>
    <row r="51" spans="1:8" s="6" customFormat="1" ht="26.25" hidden="1" customHeight="1" x14ac:dyDescent="0.3">
      <c r="A51" s="39">
        <v>21080000</v>
      </c>
      <c r="B51" s="40" t="s">
        <v>13</v>
      </c>
      <c r="C51" s="41">
        <f>C52</f>
        <v>0</v>
      </c>
      <c r="D51" s="41">
        <f>D52</f>
        <v>0</v>
      </c>
      <c r="E51" s="16"/>
      <c r="F51" s="16"/>
      <c r="G51" s="5"/>
      <c r="H51" s="5"/>
    </row>
    <row r="52" spans="1:8" s="6" customFormat="1" ht="24.75" hidden="1" customHeight="1" x14ac:dyDescent="0.3">
      <c r="A52" s="27">
        <v>21080500</v>
      </c>
      <c r="B52" s="28" t="s">
        <v>2</v>
      </c>
      <c r="C52" s="29">
        <f>D52+E52</f>
        <v>0</v>
      </c>
      <c r="D52" s="30"/>
      <c r="E52" s="21"/>
      <c r="F52" s="22"/>
      <c r="G52" s="5"/>
      <c r="H52" s="5"/>
    </row>
    <row r="53" spans="1:8" s="6" customFormat="1" ht="24.75" hidden="1" customHeight="1" x14ac:dyDescent="0.3">
      <c r="A53" s="27"/>
      <c r="B53" s="28"/>
      <c r="C53" s="29"/>
      <c r="D53" s="30"/>
      <c r="E53" s="21"/>
      <c r="F53" s="22"/>
      <c r="G53" s="5"/>
      <c r="H53" s="5"/>
    </row>
    <row r="54" spans="1:8" ht="36.75" hidden="1" customHeight="1" x14ac:dyDescent="0.35">
      <c r="A54" s="39">
        <v>21110000</v>
      </c>
      <c r="B54" s="40" t="s">
        <v>23</v>
      </c>
      <c r="C54" s="35">
        <f>D54+E54</f>
        <v>0</v>
      </c>
      <c r="D54" s="41"/>
      <c r="E54" s="41"/>
      <c r="F54" s="16"/>
      <c r="G54" s="2"/>
      <c r="H54" s="2"/>
    </row>
    <row r="55" spans="1:8" ht="31.5" hidden="1" customHeight="1" x14ac:dyDescent="0.35">
      <c r="A55" s="13" t="s">
        <v>111</v>
      </c>
      <c r="B55" s="20" t="s">
        <v>25</v>
      </c>
      <c r="C55" s="37">
        <f>C56+C67+C69</f>
        <v>0</v>
      </c>
      <c r="D55" s="37">
        <f>D56+D67+D69</f>
        <v>0</v>
      </c>
      <c r="E55" s="37"/>
      <c r="F55" s="22"/>
      <c r="G55" s="2"/>
      <c r="H55" s="2"/>
    </row>
    <row r="56" spans="1:8" ht="24" hidden="1" customHeight="1" x14ac:dyDescent="0.35">
      <c r="A56" s="23">
        <v>22010000</v>
      </c>
      <c r="B56" s="40" t="s">
        <v>33</v>
      </c>
      <c r="C56" s="31">
        <f>C57+C58+C60+C61+C62+C59+C63+C64+C65+C66</f>
        <v>0</v>
      </c>
      <c r="D56" s="31">
        <f>D57+D58+D60+D61+D62+D59+D63+D64+D65+D66</f>
        <v>0</v>
      </c>
      <c r="E56" s="37"/>
      <c r="F56" s="22"/>
      <c r="G56" s="2"/>
      <c r="H56" s="2"/>
    </row>
    <row r="57" spans="1:8" ht="47.25" hidden="1" customHeight="1" x14ac:dyDescent="0.35">
      <c r="A57" s="42">
        <v>22010200</v>
      </c>
      <c r="B57" s="43" t="s">
        <v>46</v>
      </c>
      <c r="C57" s="29">
        <f t="shared" ref="C57:C66" si="2">D57+E57</f>
        <v>0</v>
      </c>
      <c r="D57" s="32"/>
      <c r="E57" s="37"/>
      <c r="F57" s="22"/>
      <c r="G57" s="2"/>
      <c r="H57" s="2"/>
    </row>
    <row r="58" spans="1:8" ht="62.25" hidden="1" customHeight="1" x14ac:dyDescent="0.35">
      <c r="A58" s="42">
        <v>22010500</v>
      </c>
      <c r="B58" s="44" t="s">
        <v>130</v>
      </c>
      <c r="C58" s="29">
        <f t="shared" si="2"/>
        <v>0</v>
      </c>
      <c r="D58" s="32"/>
      <c r="E58" s="37"/>
      <c r="F58" s="22"/>
      <c r="G58" s="2"/>
      <c r="H58" s="2"/>
    </row>
    <row r="59" spans="1:8" ht="50.25" hidden="1" customHeight="1" x14ac:dyDescent="0.35">
      <c r="A59" s="42">
        <v>22010600</v>
      </c>
      <c r="B59" s="43" t="s">
        <v>128</v>
      </c>
      <c r="C59" s="45">
        <f t="shared" si="2"/>
        <v>0</v>
      </c>
      <c r="D59" s="46"/>
      <c r="E59" s="47"/>
      <c r="F59" s="48"/>
      <c r="G59" s="2"/>
      <c r="H59" s="2"/>
    </row>
    <row r="60" spans="1:8" ht="46.5" hidden="1" customHeight="1" x14ac:dyDescent="0.35">
      <c r="A60" s="42">
        <v>22011000</v>
      </c>
      <c r="B60" s="43" t="s">
        <v>131</v>
      </c>
      <c r="C60" s="29">
        <f t="shared" si="2"/>
        <v>0</v>
      </c>
      <c r="D60" s="32"/>
      <c r="E60" s="37"/>
      <c r="F60" s="22"/>
      <c r="G60" s="2"/>
      <c r="H60" s="2"/>
    </row>
    <row r="61" spans="1:8" ht="50.25" hidden="1" customHeight="1" x14ac:dyDescent="0.35">
      <c r="A61" s="42">
        <v>22011100</v>
      </c>
      <c r="B61" s="43" t="s">
        <v>132</v>
      </c>
      <c r="C61" s="29">
        <f t="shared" si="2"/>
        <v>0</v>
      </c>
      <c r="D61" s="32"/>
      <c r="E61" s="37"/>
      <c r="F61" s="22"/>
      <c r="G61" s="2"/>
      <c r="H61" s="2"/>
    </row>
    <row r="62" spans="1:8" ht="31.5" hidden="1" customHeight="1" x14ac:dyDescent="0.35">
      <c r="A62" s="42">
        <v>22011800</v>
      </c>
      <c r="B62" s="43" t="s">
        <v>24</v>
      </c>
      <c r="C62" s="29">
        <f t="shared" si="2"/>
        <v>0</v>
      </c>
      <c r="D62" s="32"/>
      <c r="E62" s="37"/>
      <c r="F62" s="22"/>
      <c r="G62" s="2"/>
      <c r="H62" s="2"/>
    </row>
    <row r="63" spans="1:8" ht="31.5" hidden="1" customHeight="1" x14ac:dyDescent="0.35">
      <c r="A63" s="42">
        <v>22013100</v>
      </c>
      <c r="B63" s="43" t="s">
        <v>98</v>
      </c>
      <c r="C63" s="45">
        <f t="shared" si="2"/>
        <v>0</v>
      </c>
      <c r="D63" s="46"/>
      <c r="E63" s="47"/>
      <c r="F63" s="48"/>
      <c r="G63" s="2"/>
      <c r="H63" s="2"/>
    </row>
    <row r="64" spans="1:8" ht="31.5" hidden="1" customHeight="1" x14ac:dyDescent="0.35">
      <c r="A64" s="42">
        <v>22013200</v>
      </c>
      <c r="B64" s="43" t="s">
        <v>99</v>
      </c>
      <c r="C64" s="45">
        <f t="shared" si="2"/>
        <v>0</v>
      </c>
      <c r="D64" s="46"/>
      <c r="E64" s="47"/>
      <c r="F64" s="48"/>
      <c r="G64" s="2"/>
      <c r="H64" s="2"/>
    </row>
    <row r="65" spans="1:8" ht="31.5" hidden="1" customHeight="1" x14ac:dyDescent="0.35">
      <c r="A65" s="42">
        <v>22013300</v>
      </c>
      <c r="B65" s="43" t="s">
        <v>100</v>
      </c>
      <c r="C65" s="45">
        <f t="shared" si="2"/>
        <v>0</v>
      </c>
      <c r="D65" s="46"/>
      <c r="E65" s="47"/>
      <c r="F65" s="48"/>
      <c r="G65" s="2"/>
      <c r="H65" s="2"/>
    </row>
    <row r="66" spans="1:8" ht="31.5" hidden="1" customHeight="1" x14ac:dyDescent="0.35">
      <c r="A66" s="42">
        <v>22013400</v>
      </c>
      <c r="B66" s="43" t="s">
        <v>101</v>
      </c>
      <c r="C66" s="45">
        <f t="shared" si="2"/>
        <v>0</v>
      </c>
      <c r="D66" s="46"/>
      <c r="E66" s="47"/>
      <c r="F66" s="48"/>
      <c r="G66" s="2"/>
      <c r="H66" s="2"/>
    </row>
    <row r="67" spans="1:8" ht="34.5" hidden="1" customHeight="1" x14ac:dyDescent="0.35">
      <c r="A67" s="39" t="s">
        <v>112</v>
      </c>
      <c r="B67" s="40" t="s">
        <v>14</v>
      </c>
      <c r="C67" s="41">
        <f>C68</f>
        <v>0</v>
      </c>
      <c r="D67" s="41">
        <f>D68</f>
        <v>0</v>
      </c>
      <c r="E67" s="41"/>
      <c r="F67" s="16"/>
      <c r="G67" s="2"/>
      <c r="H67" s="2"/>
    </row>
    <row r="68" spans="1:8" ht="33" hidden="1" customHeight="1" x14ac:dyDescent="0.35">
      <c r="A68" s="27">
        <v>22080400</v>
      </c>
      <c r="B68" s="28" t="s">
        <v>133</v>
      </c>
      <c r="C68" s="29">
        <f>D68+E68</f>
        <v>0</v>
      </c>
      <c r="D68" s="30"/>
      <c r="E68" s="21"/>
      <c r="F68" s="22"/>
      <c r="G68" s="2"/>
      <c r="H68" s="2"/>
    </row>
    <row r="69" spans="1:8" ht="60.75" hidden="1" customHeight="1" x14ac:dyDescent="0.35">
      <c r="A69" s="33">
        <v>22130000</v>
      </c>
      <c r="B69" s="34" t="s">
        <v>47</v>
      </c>
      <c r="C69" s="22">
        <f>D69+E69</f>
        <v>0</v>
      </c>
      <c r="D69" s="22"/>
      <c r="E69" s="21"/>
      <c r="F69" s="22"/>
      <c r="G69" s="2"/>
      <c r="H69" s="2"/>
    </row>
    <row r="70" spans="1:8" ht="27" hidden="1" customHeight="1" x14ac:dyDescent="0.35">
      <c r="A70" s="13" t="s">
        <v>113</v>
      </c>
      <c r="B70" s="20" t="s">
        <v>114</v>
      </c>
      <c r="C70" s="37">
        <f>C71+C74</f>
        <v>0</v>
      </c>
      <c r="D70" s="37">
        <f>D71</f>
        <v>0</v>
      </c>
      <c r="E70" s="37">
        <f>E71+E74</f>
        <v>0</v>
      </c>
      <c r="F70" s="22"/>
      <c r="G70" s="2"/>
      <c r="H70" s="2"/>
    </row>
    <row r="71" spans="1:8" ht="24" hidden="1" customHeight="1" x14ac:dyDescent="0.35">
      <c r="A71" s="39" t="s">
        <v>115</v>
      </c>
      <c r="B71" s="40" t="s">
        <v>116</v>
      </c>
      <c r="C71" s="41">
        <f>D71+E71</f>
        <v>0</v>
      </c>
      <c r="D71" s="41">
        <f>D72</f>
        <v>0</v>
      </c>
      <c r="E71" s="41">
        <f>E73</f>
        <v>0</v>
      </c>
      <c r="F71" s="16"/>
      <c r="G71" s="2"/>
      <c r="H71" s="2"/>
    </row>
    <row r="72" spans="1:8" ht="21.75" hidden="1" customHeight="1" x14ac:dyDescent="0.35">
      <c r="A72" s="27">
        <v>24060300</v>
      </c>
      <c r="B72" s="28" t="s">
        <v>2</v>
      </c>
      <c r="C72" s="29">
        <f>D72+E72</f>
        <v>0</v>
      </c>
      <c r="D72" s="30"/>
      <c r="E72" s="21"/>
      <c r="F72" s="22"/>
      <c r="G72" s="2"/>
      <c r="H72" s="2"/>
    </row>
    <row r="73" spans="1:8" ht="31" hidden="1" x14ac:dyDescent="0.35">
      <c r="A73" s="27">
        <v>24062100</v>
      </c>
      <c r="B73" s="28" t="s">
        <v>11</v>
      </c>
      <c r="C73" s="29">
        <f>D73+E73</f>
        <v>0</v>
      </c>
      <c r="D73" s="30"/>
      <c r="E73" s="30"/>
      <c r="F73" s="22"/>
      <c r="G73" s="2"/>
      <c r="H73" s="2"/>
    </row>
    <row r="74" spans="1:8" ht="16.5" hidden="1" customHeight="1" x14ac:dyDescent="0.35">
      <c r="A74" s="39" t="s">
        <v>117</v>
      </c>
      <c r="B74" s="40" t="s">
        <v>118</v>
      </c>
      <c r="C74" s="41">
        <f>C76</f>
        <v>0</v>
      </c>
      <c r="D74" s="41"/>
      <c r="E74" s="41">
        <f>E76</f>
        <v>0</v>
      </c>
      <c r="F74" s="16"/>
      <c r="G74" s="2"/>
      <c r="H74" s="2"/>
    </row>
    <row r="75" spans="1:8" ht="16.5" hidden="1" customHeight="1" x14ac:dyDescent="0.35">
      <c r="A75" s="39"/>
      <c r="B75" s="40"/>
      <c r="C75" s="41"/>
      <c r="D75" s="41"/>
      <c r="E75" s="41"/>
      <c r="F75" s="16"/>
      <c r="G75" s="2"/>
      <c r="H75" s="2"/>
    </row>
    <row r="76" spans="1:8" ht="46.5" hidden="1" x14ac:dyDescent="0.35">
      <c r="A76" s="27">
        <v>24110900</v>
      </c>
      <c r="B76" s="28" t="s">
        <v>9</v>
      </c>
      <c r="C76" s="29">
        <f>D76+E76</f>
        <v>0</v>
      </c>
      <c r="D76" s="30"/>
      <c r="E76" s="30"/>
      <c r="F76" s="22"/>
      <c r="G76" s="2"/>
      <c r="H76" s="2"/>
    </row>
    <row r="77" spans="1:8" ht="19.5" hidden="1" customHeight="1" x14ac:dyDescent="0.35">
      <c r="A77" s="13">
        <v>25000000</v>
      </c>
      <c r="B77" s="20" t="s">
        <v>119</v>
      </c>
      <c r="C77" s="37">
        <f>C78+C83</f>
        <v>0</v>
      </c>
      <c r="D77" s="37"/>
      <c r="E77" s="37">
        <f>E78+E83</f>
        <v>0</v>
      </c>
      <c r="F77" s="22"/>
      <c r="G77" s="2"/>
      <c r="H77" s="49"/>
    </row>
    <row r="78" spans="1:8" ht="31.5" hidden="1" customHeight="1" x14ac:dyDescent="0.35">
      <c r="A78" s="39">
        <v>25010000</v>
      </c>
      <c r="B78" s="40" t="s">
        <v>48</v>
      </c>
      <c r="C78" s="41">
        <f>C79+C80+C81+C82</f>
        <v>0</v>
      </c>
      <c r="D78" s="41"/>
      <c r="E78" s="41">
        <f>E79+E80+E81+E82</f>
        <v>0</v>
      </c>
      <c r="F78" s="16"/>
      <c r="G78" s="2"/>
      <c r="H78" s="2"/>
    </row>
    <row r="79" spans="1:8" ht="32.25" hidden="1" customHeight="1" x14ac:dyDescent="0.35">
      <c r="A79" s="27">
        <v>25010100</v>
      </c>
      <c r="B79" s="28" t="s">
        <v>26</v>
      </c>
      <c r="C79" s="29">
        <f>D79+E79</f>
        <v>0</v>
      </c>
      <c r="D79" s="30"/>
      <c r="E79" s="30"/>
      <c r="F79" s="22"/>
      <c r="G79" s="2"/>
      <c r="H79" s="2"/>
    </row>
    <row r="80" spans="1:8" ht="32.25" hidden="1" customHeight="1" x14ac:dyDescent="0.35">
      <c r="A80" s="27">
        <v>25010200</v>
      </c>
      <c r="B80" s="28" t="s">
        <v>27</v>
      </c>
      <c r="C80" s="29">
        <f>D80+E80</f>
        <v>0</v>
      </c>
      <c r="D80" s="30"/>
      <c r="E80" s="30"/>
      <c r="F80" s="22"/>
      <c r="G80" s="2"/>
      <c r="H80" s="2"/>
    </row>
    <row r="81" spans="1:8" ht="33" hidden="1" customHeight="1" x14ac:dyDescent="0.35">
      <c r="A81" s="27">
        <v>25010300</v>
      </c>
      <c r="B81" s="28" t="s">
        <v>102</v>
      </c>
      <c r="C81" s="29">
        <f>D81+E81</f>
        <v>0</v>
      </c>
      <c r="D81" s="30"/>
      <c r="E81" s="30"/>
      <c r="F81" s="22"/>
      <c r="G81" s="2"/>
      <c r="H81" s="2"/>
    </row>
    <row r="82" spans="1:8" ht="32.25" hidden="1" customHeight="1" x14ac:dyDescent="0.35">
      <c r="A82" s="27">
        <v>25010400</v>
      </c>
      <c r="B82" s="28" t="s">
        <v>28</v>
      </c>
      <c r="C82" s="29">
        <f>D82+E82</f>
        <v>0</v>
      </c>
      <c r="D82" s="30"/>
      <c r="E82" s="30"/>
      <c r="F82" s="22"/>
      <c r="G82" s="2"/>
      <c r="H82" s="2"/>
    </row>
    <row r="83" spans="1:8" ht="19.5" hidden="1" customHeight="1" x14ac:dyDescent="0.35">
      <c r="A83" s="39">
        <v>25020000</v>
      </c>
      <c r="B83" s="40" t="s">
        <v>15</v>
      </c>
      <c r="C83" s="41">
        <f>C84</f>
        <v>0</v>
      </c>
      <c r="D83" s="41"/>
      <c r="E83" s="41">
        <f>E84</f>
        <v>0</v>
      </c>
      <c r="F83" s="16"/>
      <c r="G83" s="2"/>
      <c r="H83" s="2"/>
    </row>
    <row r="84" spans="1:8" ht="80.25" hidden="1" customHeight="1" x14ac:dyDescent="0.35">
      <c r="A84" s="27">
        <v>25020200</v>
      </c>
      <c r="B84" s="28" t="s">
        <v>103</v>
      </c>
      <c r="C84" s="29">
        <f>D84+E84</f>
        <v>0</v>
      </c>
      <c r="D84" s="30"/>
      <c r="E84" s="30"/>
      <c r="F84" s="22"/>
      <c r="G84" s="2"/>
      <c r="H84" s="2"/>
    </row>
    <row r="85" spans="1:8" ht="18" hidden="1" x14ac:dyDescent="0.35">
      <c r="A85" s="13">
        <v>30000000</v>
      </c>
      <c r="B85" s="14" t="s">
        <v>5</v>
      </c>
      <c r="C85" s="16">
        <f>C86</f>
        <v>0</v>
      </c>
      <c r="D85" s="16"/>
      <c r="E85" s="16">
        <f>E87</f>
        <v>0</v>
      </c>
      <c r="F85" s="16">
        <f>F87</f>
        <v>0</v>
      </c>
      <c r="G85" s="2"/>
      <c r="H85" s="2"/>
    </row>
    <row r="86" spans="1:8" ht="17.5" hidden="1" x14ac:dyDescent="0.35">
      <c r="A86" s="13" t="s">
        <v>134</v>
      </c>
      <c r="B86" s="20" t="s">
        <v>135</v>
      </c>
      <c r="C86" s="16">
        <f>D86+E86</f>
        <v>0</v>
      </c>
      <c r="D86" s="16"/>
      <c r="E86" s="16">
        <f>E87</f>
        <v>0</v>
      </c>
      <c r="F86" s="16">
        <f>F87</f>
        <v>0</v>
      </c>
      <c r="G86" s="2"/>
      <c r="H86" s="2"/>
    </row>
    <row r="87" spans="1:8" ht="31.5" hidden="1" customHeight="1" x14ac:dyDescent="0.35">
      <c r="A87" s="39">
        <v>31030000</v>
      </c>
      <c r="B87" s="40" t="s">
        <v>44</v>
      </c>
      <c r="C87" s="41">
        <f>D87+E87</f>
        <v>0</v>
      </c>
      <c r="D87" s="41"/>
      <c r="E87" s="41"/>
      <c r="F87" s="41"/>
      <c r="G87" s="2"/>
      <c r="H87" s="2"/>
    </row>
    <row r="88" spans="1:8" s="6" customFormat="1" ht="21" hidden="1" customHeight="1" x14ac:dyDescent="0.3">
      <c r="A88" s="50"/>
      <c r="B88" s="14" t="s">
        <v>89</v>
      </c>
      <c r="C88" s="16">
        <f>C14+C46+C85</f>
        <v>5000000</v>
      </c>
      <c r="D88" s="16">
        <f>D14+D46+D85</f>
        <v>5000000</v>
      </c>
      <c r="E88" s="16">
        <f>E14+E46+E85</f>
        <v>0</v>
      </c>
      <c r="F88" s="16">
        <f>F85</f>
        <v>0</v>
      </c>
      <c r="G88" s="5"/>
      <c r="H88" s="5"/>
    </row>
    <row r="89" spans="1:8" s="6" customFormat="1" ht="21" hidden="1" customHeight="1" x14ac:dyDescent="0.3">
      <c r="A89" s="109">
        <v>40000000</v>
      </c>
      <c r="B89" s="318" t="s">
        <v>50</v>
      </c>
      <c r="C89" s="101">
        <f t="shared" ref="C89:C114" si="3">D89+E89</f>
        <v>0</v>
      </c>
      <c r="D89" s="101">
        <f>D90</f>
        <v>0</v>
      </c>
      <c r="E89" s="101">
        <f>E90+E132</f>
        <v>0</v>
      </c>
      <c r="F89" s="101">
        <f>F90</f>
        <v>0</v>
      </c>
      <c r="G89" s="52"/>
      <c r="H89" s="5"/>
    </row>
    <row r="90" spans="1:8" s="6" customFormat="1" ht="21" hidden="1" customHeight="1" x14ac:dyDescent="0.3">
      <c r="A90" s="109">
        <v>41000000</v>
      </c>
      <c r="B90" s="320" t="s">
        <v>51</v>
      </c>
      <c r="C90" s="101">
        <f t="shared" si="3"/>
        <v>0</v>
      </c>
      <c r="D90" s="101">
        <f>D96+D91+D126</f>
        <v>0</v>
      </c>
      <c r="E90" s="101">
        <f>E96+E91+E126</f>
        <v>0</v>
      </c>
      <c r="F90" s="101">
        <f>F96+F91+F126</f>
        <v>0</v>
      </c>
      <c r="G90" s="5"/>
      <c r="H90" s="5"/>
    </row>
    <row r="91" spans="1:8" s="6" customFormat="1" ht="21" hidden="1" customHeight="1" x14ac:dyDescent="0.3">
      <c r="A91" s="109">
        <v>41020000</v>
      </c>
      <c r="B91" s="100" t="s">
        <v>93</v>
      </c>
      <c r="C91" s="101">
        <f t="shared" si="3"/>
        <v>0</v>
      </c>
      <c r="D91" s="102">
        <f>D92+D94+D95+D93</f>
        <v>0</v>
      </c>
      <c r="E91" s="102"/>
      <c r="F91" s="102"/>
      <c r="G91" s="52"/>
      <c r="H91" s="5"/>
    </row>
    <row r="92" spans="1:8" s="6" customFormat="1" ht="18" hidden="1" x14ac:dyDescent="0.3">
      <c r="A92" s="103">
        <v>41020100</v>
      </c>
      <c r="B92" s="99" t="s">
        <v>52</v>
      </c>
      <c r="C92" s="101">
        <f t="shared" si="3"/>
        <v>0</v>
      </c>
      <c r="D92" s="260"/>
      <c r="E92" s="260"/>
      <c r="F92" s="101"/>
      <c r="G92" s="5"/>
      <c r="H92" s="5"/>
    </row>
    <row r="93" spans="1:8" s="6" customFormat="1" ht="68.25" hidden="1" customHeight="1" x14ac:dyDescent="0.3">
      <c r="A93" s="103">
        <v>41021100</v>
      </c>
      <c r="B93" s="99" t="s">
        <v>138</v>
      </c>
      <c r="C93" s="101">
        <f t="shared" si="3"/>
        <v>0</v>
      </c>
      <c r="D93" s="260"/>
      <c r="E93" s="260"/>
      <c r="F93" s="101"/>
      <c r="G93" s="5"/>
      <c r="H93" s="5"/>
    </row>
    <row r="94" spans="1:8" s="6" customFormat="1" ht="46.5" hidden="1" x14ac:dyDescent="0.3">
      <c r="A94" s="103">
        <v>41020200</v>
      </c>
      <c r="B94" s="99" t="s">
        <v>78</v>
      </c>
      <c r="C94" s="101">
        <f t="shared" si="3"/>
        <v>0</v>
      </c>
      <c r="D94" s="260"/>
      <c r="E94" s="260"/>
      <c r="F94" s="101"/>
      <c r="G94" s="5"/>
      <c r="H94" s="5"/>
    </row>
    <row r="95" spans="1:8" s="6" customFormat="1" ht="31" hidden="1" x14ac:dyDescent="0.3">
      <c r="A95" s="103">
        <v>41020600</v>
      </c>
      <c r="B95" s="99" t="s">
        <v>53</v>
      </c>
      <c r="C95" s="101">
        <f t="shared" si="3"/>
        <v>0</v>
      </c>
      <c r="D95" s="260"/>
      <c r="E95" s="260"/>
      <c r="F95" s="101"/>
      <c r="G95" s="5"/>
      <c r="H95" s="5"/>
    </row>
    <row r="96" spans="1:8" s="6" customFormat="1" ht="17.5" hidden="1" x14ac:dyDescent="0.3">
      <c r="A96" s="109">
        <v>41030000</v>
      </c>
      <c r="B96" s="100" t="s">
        <v>94</v>
      </c>
      <c r="C96" s="101">
        <f t="shared" si="3"/>
        <v>0</v>
      </c>
      <c r="D96" s="102">
        <f>D97+D98+D100+D101+D103+D104+D105+D106+D107+D109+D113+D110+D129+D102+D112+D111</f>
        <v>0</v>
      </c>
      <c r="E96" s="102">
        <f>E108+E113</f>
        <v>0</v>
      </c>
      <c r="F96" s="102">
        <f>F97+F98+F100+F101+F103+F104+F105+F106+F107+F109+F113+F110+F129+F102+F112</f>
        <v>0</v>
      </c>
      <c r="G96" s="5"/>
      <c r="H96" s="5"/>
    </row>
    <row r="97" spans="1:9" s="6" customFormat="1" ht="132" hidden="1" customHeight="1" x14ac:dyDescent="0.3">
      <c r="A97" s="103">
        <v>41030600</v>
      </c>
      <c r="B97" s="99" t="s">
        <v>82</v>
      </c>
      <c r="C97" s="101">
        <f t="shared" si="3"/>
        <v>0</v>
      </c>
      <c r="D97" s="101"/>
      <c r="E97" s="101"/>
      <c r="F97" s="101"/>
      <c r="G97" s="5"/>
    </row>
    <row r="98" spans="1:9" s="6" customFormat="1" ht="144.75" hidden="1" customHeight="1" x14ac:dyDescent="0.3">
      <c r="A98" s="103">
        <v>41030800</v>
      </c>
      <c r="B98" s="281" t="s">
        <v>85</v>
      </c>
      <c r="C98" s="101">
        <f t="shared" si="3"/>
        <v>0</v>
      </c>
      <c r="D98" s="101"/>
      <c r="E98" s="101"/>
      <c r="F98" s="101"/>
      <c r="G98" s="5"/>
      <c r="H98" s="5"/>
    </row>
    <row r="99" spans="1:9" s="6" customFormat="1" ht="72" hidden="1" customHeight="1" x14ac:dyDescent="0.3">
      <c r="A99" s="103">
        <v>41030900</v>
      </c>
      <c r="B99" s="99" t="s">
        <v>58</v>
      </c>
      <c r="C99" s="101">
        <f t="shared" si="3"/>
        <v>0</v>
      </c>
      <c r="D99" s="101"/>
      <c r="E99" s="101"/>
      <c r="F99" s="101"/>
      <c r="G99" s="5"/>
      <c r="H99" s="5"/>
    </row>
    <row r="100" spans="1:9" s="6" customFormat="1" ht="46.5" hidden="1" x14ac:dyDescent="0.3">
      <c r="A100" s="103">
        <v>41031000</v>
      </c>
      <c r="B100" s="99" t="s">
        <v>59</v>
      </c>
      <c r="C100" s="101">
        <f t="shared" si="3"/>
        <v>0</v>
      </c>
      <c r="D100" s="101"/>
      <c r="E100" s="101"/>
      <c r="F100" s="101"/>
      <c r="G100" s="5"/>
      <c r="H100" s="5"/>
    </row>
    <row r="101" spans="1:9" s="6" customFormat="1" ht="54.75" hidden="1" customHeight="1" x14ac:dyDescent="0.3">
      <c r="A101" s="103">
        <v>41032600</v>
      </c>
      <c r="B101" s="99" t="s">
        <v>62</v>
      </c>
      <c r="C101" s="101">
        <f t="shared" si="3"/>
        <v>0</v>
      </c>
      <c r="D101" s="101"/>
      <c r="E101" s="101"/>
      <c r="F101" s="101"/>
      <c r="G101" s="5"/>
      <c r="H101" s="5"/>
    </row>
    <row r="102" spans="1:9" s="6" customFormat="1" ht="54.75" hidden="1" customHeight="1" x14ac:dyDescent="0.3">
      <c r="A102" s="103">
        <v>41033000</v>
      </c>
      <c r="B102" s="99" t="s">
        <v>104</v>
      </c>
      <c r="C102" s="101">
        <f t="shared" si="3"/>
        <v>0</v>
      </c>
      <c r="D102" s="260"/>
      <c r="E102" s="101"/>
      <c r="F102" s="101"/>
      <c r="G102" s="5"/>
      <c r="H102" s="5"/>
    </row>
    <row r="103" spans="1:9" s="6" customFormat="1" ht="54.75" hidden="1" customHeight="1" x14ac:dyDescent="0.3">
      <c r="A103" s="103">
        <v>41033600</v>
      </c>
      <c r="B103" s="99" t="s">
        <v>73</v>
      </c>
      <c r="C103" s="101">
        <f t="shared" si="3"/>
        <v>0</v>
      </c>
      <c r="D103" s="101"/>
      <c r="E103" s="101"/>
      <c r="F103" s="101"/>
      <c r="G103" s="5"/>
      <c r="H103" s="5"/>
    </row>
    <row r="104" spans="1:9" s="6" customFormat="1" ht="54.75" hidden="1" customHeight="1" x14ac:dyDescent="0.3">
      <c r="A104" s="103">
        <v>41033700</v>
      </c>
      <c r="B104" s="99" t="s">
        <v>63</v>
      </c>
      <c r="C104" s="101">
        <f t="shared" si="3"/>
        <v>0</v>
      </c>
      <c r="D104" s="101"/>
      <c r="E104" s="101"/>
      <c r="F104" s="101"/>
      <c r="G104" s="5"/>
      <c r="H104" s="5"/>
    </row>
    <row r="105" spans="1:9" s="6" customFormat="1" ht="18" hidden="1" x14ac:dyDescent="0.3">
      <c r="A105" s="103">
        <v>41033900</v>
      </c>
      <c r="B105" s="281" t="s">
        <v>54</v>
      </c>
      <c r="C105" s="101">
        <f t="shared" si="3"/>
        <v>0</v>
      </c>
      <c r="D105" s="260"/>
      <c r="E105" s="260"/>
      <c r="F105" s="102"/>
      <c r="G105" s="5"/>
      <c r="H105" s="5"/>
    </row>
    <row r="106" spans="1:9" s="6" customFormat="1" ht="18" hidden="1" x14ac:dyDescent="0.3">
      <c r="A106" s="103">
        <v>41034200</v>
      </c>
      <c r="B106" s="281" t="s">
        <v>55</v>
      </c>
      <c r="C106" s="101">
        <f t="shared" si="3"/>
        <v>0</v>
      </c>
      <c r="D106" s="260"/>
      <c r="E106" s="260"/>
      <c r="F106" s="102"/>
      <c r="G106" s="5"/>
      <c r="H106" s="5"/>
    </row>
    <row r="107" spans="1:9" s="6" customFormat="1" ht="97.5" hidden="1" customHeight="1" x14ac:dyDescent="0.3">
      <c r="A107" s="103">
        <v>41034400</v>
      </c>
      <c r="B107" s="281" t="s">
        <v>136</v>
      </c>
      <c r="C107" s="101">
        <f t="shared" si="3"/>
        <v>0</v>
      </c>
      <c r="D107" s="260"/>
      <c r="E107" s="260"/>
      <c r="F107" s="102"/>
      <c r="G107" s="5"/>
      <c r="H107" s="5"/>
      <c r="I107" s="54"/>
    </row>
    <row r="108" spans="1:9" s="6" customFormat="1" ht="62" hidden="1" x14ac:dyDescent="0.3">
      <c r="A108" s="103">
        <v>41034900</v>
      </c>
      <c r="B108" s="281" t="s">
        <v>57</v>
      </c>
      <c r="C108" s="101">
        <f t="shared" si="3"/>
        <v>0</v>
      </c>
      <c r="D108" s="260"/>
      <c r="E108" s="260"/>
      <c r="F108" s="289"/>
      <c r="G108" s="5"/>
      <c r="H108" s="5"/>
    </row>
    <row r="109" spans="1:9" s="6" customFormat="1" ht="109.5" hidden="1" customHeight="1" x14ac:dyDescent="0.3">
      <c r="A109" s="103">
        <v>41035800</v>
      </c>
      <c r="B109" s="99" t="s">
        <v>86</v>
      </c>
      <c r="C109" s="101">
        <f t="shared" si="3"/>
        <v>0</v>
      </c>
      <c r="D109" s="260"/>
      <c r="E109" s="260"/>
      <c r="F109" s="101"/>
      <c r="G109" s="5"/>
      <c r="H109" s="5"/>
    </row>
    <row r="110" spans="1:9" s="6" customFormat="1" ht="60.75" hidden="1" customHeight="1" x14ac:dyDescent="0.3">
      <c r="A110" s="103">
        <v>41035400</v>
      </c>
      <c r="B110" s="99" t="s">
        <v>71</v>
      </c>
      <c r="C110" s="101">
        <f t="shared" si="3"/>
        <v>0</v>
      </c>
      <c r="D110" s="260"/>
      <c r="E110" s="260"/>
      <c r="F110" s="101"/>
      <c r="G110" s="5"/>
      <c r="H110" s="5"/>
    </row>
    <row r="111" spans="1:9" s="6" customFormat="1" ht="60.75" hidden="1" customHeight="1" x14ac:dyDescent="0.3">
      <c r="A111" s="103">
        <v>41035600</v>
      </c>
      <c r="B111" s="99" t="s">
        <v>137</v>
      </c>
      <c r="C111" s="101">
        <f t="shared" si="3"/>
        <v>0</v>
      </c>
      <c r="D111" s="260"/>
      <c r="E111" s="260"/>
      <c r="F111" s="101"/>
      <c r="G111" s="5"/>
      <c r="H111" s="5"/>
    </row>
    <row r="112" spans="1:9" s="6" customFormat="1" ht="60.75" hidden="1" customHeight="1" x14ac:dyDescent="0.3">
      <c r="A112" s="103">
        <v>41037000</v>
      </c>
      <c r="B112" s="99" t="s">
        <v>129</v>
      </c>
      <c r="C112" s="101">
        <f t="shared" si="3"/>
        <v>0</v>
      </c>
      <c r="D112" s="260"/>
      <c r="E112" s="260"/>
      <c r="F112" s="101"/>
      <c r="G112" s="5"/>
      <c r="H112" s="5"/>
    </row>
    <row r="113" spans="1:11" s="6" customFormat="1" ht="66" hidden="1" customHeight="1" x14ac:dyDescent="0.3">
      <c r="A113" s="103">
        <v>41037300</v>
      </c>
      <c r="B113" s="99" t="s">
        <v>79</v>
      </c>
      <c r="C113" s="101">
        <f t="shared" si="3"/>
        <v>0</v>
      </c>
      <c r="D113" s="260"/>
      <c r="E113" s="260"/>
      <c r="F113" s="101"/>
      <c r="G113" s="5"/>
      <c r="H113" s="5"/>
    </row>
    <row r="114" spans="1:11" s="6" customFormat="1" ht="18" hidden="1" x14ac:dyDescent="0.3">
      <c r="A114" s="103">
        <v>41033500</v>
      </c>
      <c r="B114" s="281" t="s">
        <v>56</v>
      </c>
      <c r="C114" s="101">
        <f t="shared" si="3"/>
        <v>0</v>
      </c>
      <c r="D114" s="289"/>
      <c r="E114" s="102"/>
      <c r="F114" s="102"/>
      <c r="G114" s="5"/>
      <c r="H114" s="5"/>
    </row>
    <row r="115" spans="1:11" hidden="1" x14ac:dyDescent="0.35">
      <c r="A115" s="273"/>
      <c r="B115" s="273"/>
      <c r="C115" s="312"/>
      <c r="D115" s="312"/>
      <c r="E115" s="312"/>
      <c r="F115" s="312"/>
      <c r="I115" s="6"/>
      <c r="J115" s="6"/>
      <c r="K115" s="6"/>
    </row>
    <row r="116" spans="1:11" s="6" customFormat="1" ht="46.5" hidden="1" x14ac:dyDescent="0.3">
      <c r="A116" s="103">
        <v>41030000</v>
      </c>
      <c r="B116" s="99" t="s">
        <v>60</v>
      </c>
      <c r="C116" s="101">
        <f t="shared" ref="C116:C122" si="4">D116+E116</f>
        <v>0</v>
      </c>
      <c r="D116" s="260"/>
      <c r="E116" s="260"/>
      <c r="F116" s="101"/>
      <c r="G116" s="5"/>
      <c r="H116" s="5"/>
    </row>
    <row r="117" spans="1:11" s="6" customFormat="1" ht="62" hidden="1" x14ac:dyDescent="0.3">
      <c r="A117" s="103">
        <v>41030000</v>
      </c>
      <c r="B117" s="99" t="s">
        <v>61</v>
      </c>
      <c r="C117" s="101">
        <f t="shared" si="4"/>
        <v>0</v>
      </c>
      <c r="D117" s="260"/>
      <c r="E117" s="260"/>
      <c r="F117" s="101"/>
      <c r="G117" s="5"/>
      <c r="H117" s="5"/>
    </row>
    <row r="118" spans="1:11" s="6" customFormat="1" ht="46.5" hidden="1" x14ac:dyDescent="0.3">
      <c r="A118" s="103">
        <v>41033700</v>
      </c>
      <c r="B118" s="99" t="s">
        <v>63</v>
      </c>
      <c r="C118" s="101">
        <f t="shared" si="4"/>
        <v>0</v>
      </c>
      <c r="D118" s="260"/>
      <c r="E118" s="260"/>
      <c r="F118" s="101"/>
      <c r="G118" s="5"/>
      <c r="H118" s="5"/>
    </row>
    <row r="119" spans="1:11" s="6" customFormat="1" ht="93" hidden="1" x14ac:dyDescent="0.3">
      <c r="A119" s="103">
        <v>41034300</v>
      </c>
      <c r="B119" s="99" t="s">
        <v>64</v>
      </c>
      <c r="C119" s="101">
        <f t="shared" si="4"/>
        <v>0</v>
      </c>
      <c r="D119" s="260"/>
      <c r="E119" s="260"/>
      <c r="F119" s="101"/>
      <c r="G119" s="5"/>
      <c r="H119" s="5"/>
    </row>
    <row r="120" spans="1:11" s="6" customFormat="1" ht="31" hidden="1" x14ac:dyDescent="0.3">
      <c r="A120" s="103">
        <v>41034400</v>
      </c>
      <c r="B120" s="99" t="s">
        <v>65</v>
      </c>
      <c r="C120" s="101">
        <f t="shared" si="4"/>
        <v>0</v>
      </c>
      <c r="D120" s="260"/>
      <c r="E120" s="260"/>
      <c r="F120" s="101"/>
      <c r="G120" s="5"/>
      <c r="H120" s="5"/>
    </row>
    <row r="121" spans="1:11" s="6" customFormat="1" ht="31" hidden="1" x14ac:dyDescent="0.3">
      <c r="A121" s="103">
        <v>41034800</v>
      </c>
      <c r="B121" s="99" t="s">
        <v>66</v>
      </c>
      <c r="C121" s="101">
        <f t="shared" si="4"/>
        <v>0</v>
      </c>
      <c r="D121" s="260"/>
      <c r="E121" s="260"/>
      <c r="F121" s="101"/>
      <c r="G121" s="5"/>
      <c r="H121" s="5"/>
    </row>
    <row r="122" spans="1:11" s="6" customFormat="1" ht="31" hidden="1" x14ac:dyDescent="0.3">
      <c r="A122" s="103" t="s">
        <v>67</v>
      </c>
      <c r="B122" s="99" t="s">
        <v>68</v>
      </c>
      <c r="C122" s="101">
        <f t="shared" si="4"/>
        <v>0</v>
      </c>
      <c r="D122" s="260"/>
      <c r="E122" s="260"/>
      <c r="F122" s="101"/>
      <c r="G122" s="5"/>
      <c r="H122" s="5"/>
    </row>
    <row r="123" spans="1:11" hidden="1" x14ac:dyDescent="0.35">
      <c r="A123" s="273"/>
      <c r="B123" s="273"/>
      <c r="C123" s="312"/>
      <c r="D123" s="312"/>
      <c r="E123" s="312"/>
      <c r="F123" s="312"/>
      <c r="I123" s="6"/>
      <c r="J123" s="6"/>
      <c r="K123" s="6"/>
    </row>
    <row r="124" spans="1:11" s="6" customFormat="1" ht="46.5" hidden="1" x14ac:dyDescent="0.3">
      <c r="A124" s="103">
        <v>41036300</v>
      </c>
      <c r="B124" s="99" t="s">
        <v>69</v>
      </c>
      <c r="C124" s="101">
        <f t="shared" ref="C124:C131" si="5">D124+E124</f>
        <v>0</v>
      </c>
      <c r="D124" s="260"/>
      <c r="E124" s="260"/>
      <c r="F124" s="101"/>
      <c r="G124" s="5"/>
      <c r="H124" s="5"/>
    </row>
    <row r="125" spans="1:11" s="6" customFormat="1" ht="31" hidden="1" x14ac:dyDescent="0.3">
      <c r="A125" s="103">
        <v>41030000</v>
      </c>
      <c r="B125" s="99" t="s">
        <v>70</v>
      </c>
      <c r="C125" s="101">
        <f t="shared" si="5"/>
        <v>0</v>
      </c>
      <c r="D125" s="260"/>
      <c r="E125" s="260"/>
      <c r="F125" s="101"/>
      <c r="G125" s="5"/>
      <c r="H125" s="5"/>
    </row>
    <row r="126" spans="1:11" s="6" customFormat="1" ht="32.25" hidden="1" customHeight="1" x14ac:dyDescent="0.3">
      <c r="A126" s="313">
        <v>41050000</v>
      </c>
      <c r="B126" s="278" t="s">
        <v>96</v>
      </c>
      <c r="C126" s="101">
        <f t="shared" si="5"/>
        <v>0</v>
      </c>
      <c r="D126" s="260">
        <f>D128</f>
        <v>0</v>
      </c>
      <c r="E126" s="260">
        <f>E128+E127</f>
        <v>0</v>
      </c>
      <c r="F126" s="260">
        <f>F128+F127</f>
        <v>0</v>
      </c>
      <c r="G126" s="5"/>
      <c r="H126" s="5"/>
    </row>
    <row r="127" spans="1:11" s="6" customFormat="1" ht="32.25" hidden="1" customHeight="1" x14ac:dyDescent="0.3">
      <c r="A127" s="103">
        <v>41051000</v>
      </c>
      <c r="B127" s="99" t="s">
        <v>120</v>
      </c>
      <c r="C127" s="101">
        <f t="shared" si="5"/>
        <v>0</v>
      </c>
      <c r="D127" s="260"/>
      <c r="E127" s="260"/>
      <c r="F127" s="101"/>
      <c r="G127" s="5"/>
      <c r="H127" s="5"/>
    </row>
    <row r="128" spans="1:11" s="6" customFormat="1" ht="47.25" hidden="1" customHeight="1" x14ac:dyDescent="0.3">
      <c r="A128" s="103">
        <v>41053900</v>
      </c>
      <c r="B128" s="99" t="s">
        <v>97</v>
      </c>
      <c r="C128" s="101">
        <f t="shared" si="5"/>
        <v>0</v>
      </c>
      <c r="D128" s="260"/>
      <c r="E128" s="260"/>
      <c r="F128" s="260"/>
      <c r="G128" s="5"/>
      <c r="H128" s="57"/>
    </row>
    <row r="129" spans="1:16" s="6" customFormat="1" ht="31" hidden="1" x14ac:dyDescent="0.3">
      <c r="A129" s="39">
        <v>41033300</v>
      </c>
      <c r="B129" s="40" t="s">
        <v>84</v>
      </c>
      <c r="C129" s="16">
        <f t="shared" si="5"/>
        <v>0</v>
      </c>
      <c r="D129" s="58"/>
      <c r="E129" s="41"/>
      <c r="F129" s="16"/>
      <c r="G129" s="5"/>
      <c r="H129" s="5"/>
    </row>
    <row r="130" spans="1:16" s="6" customFormat="1" ht="31" hidden="1" x14ac:dyDescent="0.3">
      <c r="A130" s="39">
        <v>41030000</v>
      </c>
      <c r="B130" s="40" t="s">
        <v>72</v>
      </c>
      <c r="C130" s="16">
        <f t="shared" si="5"/>
        <v>0</v>
      </c>
      <c r="D130" s="41"/>
      <c r="E130" s="41"/>
      <c r="F130" s="16"/>
      <c r="G130" s="5"/>
      <c r="H130" s="5"/>
    </row>
    <row r="131" spans="1:16" s="6" customFormat="1" ht="31" hidden="1" x14ac:dyDescent="0.3">
      <c r="A131" s="39">
        <v>41030000</v>
      </c>
      <c r="B131" s="40" t="s">
        <v>73</v>
      </c>
      <c r="C131" s="16">
        <f t="shared" si="5"/>
        <v>0</v>
      </c>
      <c r="D131" s="41"/>
      <c r="E131" s="41"/>
      <c r="F131" s="16"/>
      <c r="G131" s="5"/>
      <c r="H131" s="5"/>
    </row>
    <row r="132" spans="1:16" s="6" customFormat="1" ht="18" hidden="1" x14ac:dyDescent="0.3">
      <c r="A132" s="51" t="s">
        <v>74</v>
      </c>
      <c r="B132" s="53" t="s">
        <v>75</v>
      </c>
      <c r="C132" s="16"/>
      <c r="D132" s="41"/>
      <c r="E132" s="21">
        <f>E133</f>
        <v>0</v>
      </c>
      <c r="F132" s="16"/>
      <c r="G132" s="5"/>
      <c r="H132" s="5"/>
    </row>
    <row r="133" spans="1:16" s="6" customFormat="1" ht="21" hidden="1" customHeight="1" x14ac:dyDescent="0.3">
      <c r="A133" s="39">
        <v>42020000</v>
      </c>
      <c r="B133" s="40" t="s">
        <v>76</v>
      </c>
      <c r="C133" s="16"/>
      <c r="D133" s="41"/>
      <c r="E133" s="41"/>
      <c r="F133" s="16"/>
      <c r="G133" s="5"/>
      <c r="H133" s="5"/>
    </row>
    <row r="134" spans="1:16" s="6" customFormat="1" ht="21" hidden="1" customHeight="1" x14ac:dyDescent="0.3">
      <c r="A134" s="39"/>
      <c r="B134" s="40"/>
      <c r="C134" s="16"/>
      <c r="D134" s="41"/>
      <c r="E134" s="41"/>
      <c r="F134" s="16"/>
      <c r="G134" s="5"/>
      <c r="H134" s="5"/>
    </row>
    <row r="135" spans="1:16" s="6" customFormat="1" ht="21" customHeight="1" x14ac:dyDescent="0.3">
      <c r="A135" s="365"/>
      <c r="B135" s="366" t="s">
        <v>77</v>
      </c>
      <c r="C135" s="236">
        <f>C88+C89</f>
        <v>5000000</v>
      </c>
      <c r="D135" s="236">
        <f>D88+D89</f>
        <v>5000000</v>
      </c>
      <c r="E135" s="236">
        <f>E88+E89</f>
        <v>0</v>
      </c>
      <c r="F135" s="236">
        <f>F88+F89</f>
        <v>0</v>
      </c>
      <c r="G135" s="5"/>
      <c r="H135" s="61"/>
    </row>
    <row r="136" spans="1:16" s="6" customFormat="1" ht="11.25" customHeight="1" x14ac:dyDescent="0.3">
      <c r="A136" s="62"/>
      <c r="B136" s="63"/>
      <c r="C136" s="64"/>
      <c r="D136" s="64"/>
      <c r="E136" s="64"/>
      <c r="F136" s="64"/>
      <c r="G136" s="5"/>
      <c r="H136" s="5"/>
    </row>
    <row r="137" spans="1:16" s="6" customFormat="1" ht="21" customHeight="1" x14ac:dyDescent="0.3">
      <c r="A137" s="62"/>
      <c r="B137" s="63"/>
      <c r="C137" s="64"/>
      <c r="D137" s="64"/>
      <c r="E137" s="64"/>
      <c r="F137" s="64"/>
      <c r="G137" s="5"/>
      <c r="H137" s="61">
        <f>H77+H78+H90+H94+H96+H98+H103+H106+H125+H129+H102+H97+H127+H100+H121+H88+H82+H87+H118+H120+H126+H112+H122+H99+H80+H91+H128</f>
        <v>0</v>
      </c>
      <c r="I137" s="61">
        <f>I77+I78+I90+I94+I96+I98+I103+I106+I125+I129+I128+I97+I104</f>
        <v>0</v>
      </c>
      <c r="J137" s="61">
        <f>J77+J78+J90+J94+J96+J98+J103+J106+J125+J129+J128+J97</f>
        <v>0</v>
      </c>
    </row>
    <row r="138" spans="1:16" s="6" customFormat="1" ht="18" hidden="1" x14ac:dyDescent="0.35">
      <c r="A138" s="65" t="s">
        <v>123</v>
      </c>
      <c r="B138" s="63"/>
      <c r="C138" s="64"/>
      <c r="D138" s="64"/>
      <c r="E138" s="455" t="s">
        <v>124</v>
      </c>
      <c r="F138" s="455"/>
      <c r="G138" s="5"/>
      <c r="H138" s="5"/>
    </row>
    <row r="139" spans="1:16" s="6" customFormat="1" ht="21" customHeight="1" x14ac:dyDescent="0.35">
      <c r="A139" s="65" t="s">
        <v>154</v>
      </c>
      <c r="B139" s="63"/>
      <c r="C139" s="64"/>
      <c r="D139" s="64"/>
      <c r="E139" s="455" t="s">
        <v>121</v>
      </c>
      <c r="F139" s="455"/>
      <c r="G139" s="5"/>
      <c r="H139" s="5"/>
    </row>
    <row r="140" spans="1:16" s="6" customFormat="1" ht="21" customHeight="1" x14ac:dyDescent="0.3">
      <c r="A140" s="62"/>
      <c r="B140" s="63"/>
      <c r="C140" s="64"/>
      <c r="D140" s="64"/>
      <c r="E140" s="64"/>
      <c r="F140" s="64"/>
      <c r="G140" s="5"/>
      <c r="H140" s="5"/>
    </row>
    <row r="141" spans="1:16" s="6" customFormat="1" ht="21" customHeight="1" x14ac:dyDescent="0.3">
      <c r="A141" s="62"/>
      <c r="B141" s="63"/>
      <c r="C141" s="64"/>
      <c r="D141" s="64"/>
      <c r="E141" s="64"/>
      <c r="F141" s="64"/>
      <c r="G141" s="5"/>
      <c r="H141" s="5"/>
    </row>
    <row r="142" spans="1:16" ht="16.5" customHeight="1" x14ac:dyDescent="0.35">
      <c r="A142" s="62"/>
      <c r="B142" s="66" t="s">
        <v>140</v>
      </c>
      <c r="C142" s="67"/>
      <c r="D142" s="67"/>
      <c r="E142" s="67"/>
      <c r="F142" s="67"/>
      <c r="G142" s="2"/>
      <c r="H142" s="2"/>
    </row>
    <row r="143" spans="1:16" s="72" customFormat="1" ht="58.5" hidden="1" customHeight="1" x14ac:dyDescent="0.35">
      <c r="A143" s="2"/>
      <c r="B143" s="68" t="s">
        <v>141</v>
      </c>
      <c r="C143" s="68"/>
      <c r="D143" s="69"/>
      <c r="E143" s="69"/>
      <c r="F143" s="69"/>
      <c r="G143" s="70"/>
      <c r="H143" s="71"/>
      <c r="I143" s="70"/>
      <c r="J143" s="70"/>
      <c r="K143" s="70"/>
      <c r="L143" s="71"/>
      <c r="M143" s="70"/>
      <c r="N143" s="70"/>
      <c r="O143" s="65" t="s">
        <v>80</v>
      </c>
      <c r="P143" s="71"/>
    </row>
    <row r="144" spans="1:16" ht="17.5" hidden="1" x14ac:dyDescent="0.35">
      <c r="A144" s="65" t="s">
        <v>148</v>
      </c>
      <c r="B144" s="65"/>
      <c r="C144" s="73"/>
      <c r="D144" s="73"/>
      <c r="E144" s="73"/>
      <c r="F144" s="73"/>
      <c r="G144" s="2"/>
      <c r="H144" s="2"/>
    </row>
    <row r="145" spans="1:8" x14ac:dyDescent="0.35">
      <c r="A145" s="2"/>
      <c r="B145" s="74" t="s">
        <v>141</v>
      </c>
      <c r="C145" s="75">
        <f>C134-C142</f>
        <v>0</v>
      </c>
      <c r="D145" s="75">
        <f>D134-D142</f>
        <v>0</v>
      </c>
      <c r="E145" s="75">
        <f>E134-E142</f>
        <v>0</v>
      </c>
      <c r="F145" s="75">
        <f>F134-F142</f>
        <v>0</v>
      </c>
      <c r="G145" s="2"/>
      <c r="H145" s="2"/>
    </row>
    <row r="146" spans="1:8" x14ac:dyDescent="0.35">
      <c r="A146" s="2"/>
      <c r="B146" s="2"/>
      <c r="C146" s="76"/>
      <c r="D146" s="76">
        <f>H135-H137</f>
        <v>0</v>
      </c>
      <c r="E146" s="76">
        <f>I135-I137</f>
        <v>0</v>
      </c>
      <c r="F146" s="76">
        <f>J135-J137</f>
        <v>0</v>
      </c>
      <c r="G146" s="2"/>
      <c r="H146" s="2"/>
    </row>
    <row r="147" spans="1:8" x14ac:dyDescent="0.35">
      <c r="A147" s="2"/>
      <c r="B147" s="2"/>
      <c r="C147" s="77"/>
      <c r="D147" s="77"/>
      <c r="E147" s="77"/>
      <c r="F147" s="77"/>
    </row>
    <row r="149" spans="1:8" ht="18" x14ac:dyDescent="0.4">
      <c r="D149" s="78"/>
    </row>
  </sheetData>
  <mergeCells count="20">
    <mergeCell ref="A4:F4"/>
    <mergeCell ref="A5:F5"/>
    <mergeCell ref="C1:F1"/>
    <mergeCell ref="K1:M1"/>
    <mergeCell ref="C2:F2"/>
    <mergeCell ref="K2:M2"/>
    <mergeCell ref="C3:F3"/>
    <mergeCell ref="K3:M3"/>
    <mergeCell ref="E138:F138"/>
    <mergeCell ref="E139:F139"/>
    <mergeCell ref="A6:F6"/>
    <mergeCell ref="A7:B7"/>
    <mergeCell ref="E11:E12"/>
    <mergeCell ref="F11:F12"/>
    <mergeCell ref="A8:B8"/>
    <mergeCell ref="A10:A12"/>
    <mergeCell ref="B10:B12"/>
    <mergeCell ref="C10:C12"/>
    <mergeCell ref="D10:D12"/>
    <mergeCell ref="E10:F10"/>
  </mergeCells>
  <phoneticPr fontId="37" type="noConversion"/>
  <printOptions horizontalCentered="1"/>
  <pageMargins left="0.74803149606299213" right="0.47244094488188981" top="0.23622047244094491" bottom="0.35433070866141736" header="0.23622047244094491" footer="0.15748031496062992"/>
  <pageSetup paperSize="9" scale="71" orientation="landscape" r:id="rId1"/>
  <headerFooter alignWithMargins="0">
    <oddFooter>&amp;L&amp;"Times New Roman,обычный"&amp;12Директор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Ради&amp;R&amp;"Times New Roman,обычный"&amp;12М. КОПАЧЕВСЬКИЙЛ. РОМАНОВА</oddFooter>
  </headerFooter>
  <rowBreaks count="3" manualBreakCount="3">
    <brk id="33" max="5" man="1"/>
    <brk id="54" max="5" man="1"/>
    <brk id="9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24</vt:i4>
      </vt:variant>
      <vt:variant>
        <vt:lpstr>Іменовані діапазони</vt:lpstr>
      </vt:variant>
      <vt:variant>
        <vt:i4>48</vt:i4>
      </vt:variant>
    </vt:vector>
  </HeadingPairs>
  <TitlesOfParts>
    <vt:vector size="72" baseType="lpstr">
      <vt:lpstr>СВОД</vt:lpstr>
      <vt:lpstr>Бюджет 2024</vt:lpstr>
      <vt:lpstr>Н37</vt:lpstr>
      <vt:lpstr>Н76</vt:lpstr>
      <vt:lpstr>Н82</vt:lpstr>
      <vt:lpstr>Н154</vt:lpstr>
      <vt:lpstr>Н226</vt:lpstr>
      <vt:lpstr>H250</vt:lpstr>
      <vt:lpstr>H 325</vt:lpstr>
      <vt:lpstr>Н 345</vt:lpstr>
      <vt:lpstr>Н 402</vt:lpstr>
      <vt:lpstr>Н 381</vt:lpstr>
      <vt:lpstr>Н 428</vt:lpstr>
      <vt:lpstr>Н 450</vt:lpstr>
      <vt:lpstr>Н 469</vt:lpstr>
      <vt:lpstr>Н 483</vt:lpstr>
      <vt:lpstr>Н 500</vt:lpstr>
      <vt:lpstr>Н 507</vt:lpstr>
      <vt:lpstr>Н 544</vt:lpstr>
      <vt:lpstr>Н576</vt:lpstr>
      <vt:lpstr>Н611</vt:lpstr>
      <vt:lpstr>Н641</vt:lpstr>
      <vt:lpstr>Н669</vt:lpstr>
      <vt:lpstr>Н670</vt:lpstr>
      <vt:lpstr>'H 325'!Заголовки_для_друку</vt:lpstr>
      <vt:lpstr>'H250'!Заголовки_для_друку</vt:lpstr>
      <vt:lpstr>'Бюджет 2024'!Заголовки_для_друку</vt:lpstr>
      <vt:lpstr>'Н 345'!Заголовки_для_друку</vt:lpstr>
      <vt:lpstr>'Н 381'!Заголовки_для_друку</vt:lpstr>
      <vt:lpstr>'Н 402'!Заголовки_для_друку</vt:lpstr>
      <vt:lpstr>'Н 428'!Заголовки_для_друку</vt:lpstr>
      <vt:lpstr>'Н 450'!Заголовки_для_друку</vt:lpstr>
      <vt:lpstr>'Н 469'!Заголовки_для_друку</vt:lpstr>
      <vt:lpstr>'Н 483'!Заголовки_для_друку</vt:lpstr>
      <vt:lpstr>'Н 500'!Заголовки_для_друку</vt:lpstr>
      <vt:lpstr>'Н 507'!Заголовки_для_друку</vt:lpstr>
      <vt:lpstr>'Н 544'!Заголовки_для_друку</vt:lpstr>
      <vt:lpstr>Н154!Заголовки_для_друку</vt:lpstr>
      <vt:lpstr>Н226!Заголовки_для_друку</vt:lpstr>
      <vt:lpstr>Н37!Заголовки_для_друку</vt:lpstr>
      <vt:lpstr>Н576!Заголовки_для_друку</vt:lpstr>
      <vt:lpstr>Н611!Заголовки_для_друку</vt:lpstr>
      <vt:lpstr>Н641!Заголовки_для_друку</vt:lpstr>
      <vt:lpstr>Н669!Заголовки_для_друку</vt:lpstr>
      <vt:lpstr>Н670!Заголовки_для_друку</vt:lpstr>
      <vt:lpstr>Н76!Заголовки_для_друку</vt:lpstr>
      <vt:lpstr>Н82!Заголовки_для_друку</vt:lpstr>
      <vt:lpstr>СВОД!Заголовки_для_друку</vt:lpstr>
      <vt:lpstr>'H 325'!Область_друку</vt:lpstr>
      <vt:lpstr>'H250'!Область_друку</vt:lpstr>
      <vt:lpstr>'Бюджет 2024'!Область_друку</vt:lpstr>
      <vt:lpstr>'Н 345'!Область_друку</vt:lpstr>
      <vt:lpstr>'Н 381'!Область_друку</vt:lpstr>
      <vt:lpstr>'Н 402'!Область_друку</vt:lpstr>
      <vt:lpstr>'Н 428'!Область_друку</vt:lpstr>
      <vt:lpstr>'Н 450'!Область_друку</vt:lpstr>
      <vt:lpstr>'Н 469'!Область_друку</vt:lpstr>
      <vt:lpstr>'Н 483'!Область_друку</vt:lpstr>
      <vt:lpstr>'Н 500'!Область_друку</vt:lpstr>
      <vt:lpstr>'Н 507'!Область_друку</vt:lpstr>
      <vt:lpstr>'Н 544'!Область_друку</vt:lpstr>
      <vt:lpstr>Н154!Область_друку</vt:lpstr>
      <vt:lpstr>Н226!Область_друку</vt:lpstr>
      <vt:lpstr>Н37!Область_друку</vt:lpstr>
      <vt:lpstr>Н576!Область_друку</vt:lpstr>
      <vt:lpstr>Н611!Область_друку</vt:lpstr>
      <vt:lpstr>Н641!Область_друку</vt:lpstr>
      <vt:lpstr>Н669!Область_друку</vt:lpstr>
      <vt:lpstr>Н670!Область_друку</vt:lpstr>
      <vt:lpstr>Н76!Область_друку</vt:lpstr>
      <vt:lpstr>Н82!Область_друку</vt:lpstr>
      <vt:lpstr>СВОД!Область_друку</vt:lpstr>
    </vt:vector>
  </TitlesOfParts>
  <Manager>Заст.нач.відділу</Manager>
  <Company>ГФУ ОДА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Доходи обласного бюджету 2008</dc:title>
  <dc:creator>Медик Валентин Володимирович</dc:creator>
  <cp:keywords>Д-1</cp:keywords>
  <cp:lastModifiedBy>Gerets</cp:lastModifiedBy>
  <cp:lastPrinted>2024-12-24T06:35:59Z</cp:lastPrinted>
  <dcterms:created xsi:type="dcterms:W3CDTF">1998-01-10T08:04:34Z</dcterms:created>
  <dcterms:modified xsi:type="dcterms:W3CDTF">2024-12-25T13:50:51Z</dcterms:modified>
</cp:coreProperties>
</file>