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6180" windowHeight="6105" tabRatio="788" activeTab="0"/>
  </bookViews>
  <sheets>
    <sheet name="Доходи 20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2018'!$7:$10</definedName>
    <definedName name="_xlnm.Print_Area" localSheetId="0">'Доходи 2018'!$A$1:$F$126</definedName>
  </definedNames>
  <calcPr fullCalcOnLoad="1"/>
</workbook>
</file>

<file path=xl/sharedStrings.xml><?xml version="1.0" encoding="utf-8"?>
<sst xmlns="http://schemas.openxmlformats.org/spreadsheetml/2006/main" count="137" uniqueCount="134">
  <si>
    <t>(тис.грн.)</t>
  </si>
  <si>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</si>
  <si>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</si>
  <si>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</si>
  <si>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</si>
  <si>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</si>
  <si>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</si>
  <si>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>Всього доходів</t>
  </si>
  <si>
    <t>Податок на прибуток підприємств</t>
  </si>
  <si>
    <t xml:space="preserve">Код </t>
  </si>
  <si>
    <t>Разом</t>
  </si>
  <si>
    <t>Найменування доходів</t>
  </si>
  <si>
    <t>у т.ч.:  бюджет розвитку</t>
  </si>
  <si>
    <t>Всього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</si>
  <si>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</si>
  <si>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r>
      <t>Власні надходження бюджетних установ</t>
    </r>
    <r>
      <rPr>
        <sz val="10"/>
        <rFont val="Arial Cyr"/>
        <family val="0"/>
      </rPr>
      <t> </t>
    </r>
  </si>
  <si>
    <r>
      <t>11000000</t>
    </r>
    <r>
      <rPr>
        <sz val="12"/>
        <color indexed="8"/>
        <rFont val="Times New Roman"/>
        <family val="1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</si>
  <si>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color indexed="8"/>
        <rFont val="Times New Roman"/>
        <family val="1"/>
      </rPr>
      <t> </t>
    </r>
  </si>
  <si>
    <r>
      <t>13000000</t>
    </r>
    <r>
      <rPr>
        <sz val="12"/>
        <color indexed="8"/>
        <rFont val="Times New Roman"/>
        <family val="1"/>
      </rPr>
      <t> </t>
    </r>
  </si>
  <si>
    <r>
      <t>21000000</t>
    </r>
    <r>
      <rPr>
        <sz val="12"/>
        <color indexed="8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</si>
  <si>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2"/>
        <color indexed="8"/>
        <rFont val="Times New Roman"/>
        <family val="1"/>
      </rPr>
      <t> </t>
    </r>
  </si>
  <si>
    <t>21010000 </t>
  </si>
  <si>
    <r>
      <t>22000000</t>
    </r>
    <r>
      <rPr>
        <sz val="12"/>
        <color indexed="8"/>
        <rFont val="Times New Roman"/>
        <family val="1"/>
      </rPr>
      <t> </t>
    </r>
  </si>
  <si>
    <r>
      <t>22080000</t>
    </r>
    <r>
      <rPr>
        <sz val="12"/>
        <color indexed="8"/>
        <rFont val="Times New Roman"/>
        <family val="1"/>
      </rPr>
      <t> </t>
    </r>
  </si>
  <si>
    <r>
      <t>24000000</t>
    </r>
    <r>
      <rPr>
        <sz val="12"/>
        <color indexed="8"/>
        <rFont val="Times New Roman"/>
        <family val="1"/>
      </rPr>
      <t> </t>
    </r>
  </si>
  <si>
    <r>
      <t>Інші неподаткові надходження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</si>
  <si>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</si>
  <si>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r>
      <t>Інші надходження</t>
    </r>
    <r>
      <rPr>
        <sz val="12"/>
        <color indexed="8"/>
        <rFont val="Times New Roman"/>
        <family val="1"/>
      </rPr>
      <t> </t>
    </r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</si>
  <si>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</si>
  <si>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r>
      <t>24110000</t>
    </r>
    <r>
      <rPr>
        <sz val="12"/>
        <color indexed="8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</si>
  <si>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color indexed="8"/>
        <rFont val="Times New Roman"/>
        <family val="1"/>
      </rPr>
      <t> </t>
    </r>
  </si>
  <si>
    <t xml:space="preserve">Інші надходження </t>
  </si>
  <si>
    <t xml:space="preserve">Надходження від орендної плати за користування цілісним майновим комплексом та іншим державним майном </t>
  </si>
  <si>
    <t xml:space="preserve">Плата за оренду майна бюджетних установ </t>
  </si>
  <si>
    <t xml:space="preserve">Інші джерела власних надходжень бюджетних установ </t>
  </si>
  <si>
    <t>Податок на прибуток підприємств та фінансових установ комунальної власності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</si>
  <si>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</si>
  <si>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</si>
  <si>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</si>
  <si>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</si>
  <si>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</si>
  <si>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</si>
  <si>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</si>
  <si>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</si>
  <si>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</si>
  <si>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Плата за ліцензії на виробництво спирту етилового, коньячного і плодового, алкогольних напоїв та тютюнових виробів</t>
  </si>
  <si>
    <t>Плата за ліцензії на право експорту, імпорту алкогольними  напоями та тютюновими виробами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</si>
  <si>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</si>
  <si>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 торгівлі алкогольними напоями та тютюновими виробами</t>
  </si>
  <si>
    <t>Плата за ліцензії та сертифікати, що сплачується ліцензіатами за місцем здійснення діяльності</t>
  </si>
  <si>
    <t>Адміністративні збори та платежі, доходи від некомерційної господарської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</si>
  <si>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</si>
  <si>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</si>
  <si>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</si>
  <si>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</si>
  <si>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</si>
  <si>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</si>
  <si>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</si>
  <si>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Плата за надання адміністративних послуг</t>
  </si>
  <si>
    <t>Рентна плата та плата за використання інших природних ресурсів</t>
  </si>
  <si>
    <t xml:space="preserve"> Рентна плата за спеціальне використання лісових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</si>
  <si>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</si>
  <si>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</si>
  <si>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</si>
  <si>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</si>
  <si>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</si>
  <si>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 xml:space="preserve">Податок на прибуток підприємств, створених за участю іноземних інвесторів  </t>
  </si>
  <si>
    <t xml:space="preserve">Податок на прибуток іноземних юридичних осіб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</si>
  <si>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</si>
  <si>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організацій і підприємств споживчої кооперації, кооперативів та громадських об'єднань  </t>
  </si>
  <si>
    <t xml:space="preserve">Податок на прибуток приватних підприємств </t>
  </si>
  <si>
    <t xml:space="preserve">Інші платники податку на прибуток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</si>
  <si>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</si>
  <si>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Податок та збір на доходи фізичних осіб</t>
  </si>
  <si>
    <t>Кошти від відчуження майна, що належить Автономній Республіці Крим та майна, що перебуває в комунальній власності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</si>
  <si>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</si>
  <si>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</si>
  <si>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</si>
  <si>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для видобування корисних копалин загальнодержавного значення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</si>
  <si>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</si>
  <si>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</si>
  <si>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Надходження від плати за послуги, що надаються бюджетними установами згідно із законодавством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</si>
  <si>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 юридичних осіб</t>
  </si>
  <si>
    <t>Плата за розміщення тимчасово вільних коштів місцевих бюджетів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</si>
  <si>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</si>
  <si>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Надходження коштів від Державного фонду дорогоцінних металів і дорогоцінного каміння</t>
  </si>
  <si>
    <t xml:space="preserve">Офіційні трансферти </t>
  </si>
  <si>
    <t xml:space="preserve"> Від органів державного управління </t>
  </si>
  <si>
    <t xml:space="preserve">Дотації </t>
  </si>
  <si>
    <t>Базова дотація</t>
  </si>
  <si>
    <t>Додаткова дотація з державного бюджету на вирівнювання фінансової забезпеченості місцевих бюджетів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</si>
  <si>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</si>
  <si>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</si>
  <si>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на підготовку робітничих кадрів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</si>
  <si>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</si>
  <si>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</si>
  <si>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</si>
  <si>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</si>
  <si>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областях та м. Києві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</si>
  <si>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</si>
  <si>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</si>
  <si>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</si>
  <si>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</si>
  <si>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</si>
  <si>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</si>
  <si>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</si>
  <si>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</si>
  <si>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</si>
  <si>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</si>
  <si>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</si>
  <si>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</si>
  <si>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r>
      <t>42000000</t>
    </r>
    <r>
      <rPr>
        <sz val="12"/>
        <rFont val="Times New Roman"/>
        <family val="1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</si>
  <si>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</si>
  <si>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</si>
  <si>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Разом доходів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</si>
  <si>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</si>
  <si>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</si>
  <si>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</si>
  <si>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   М.Копачевський</t>
  </si>
  <si>
    <t xml:space="preserve">Директор Департаменту фінансів Вінницької ОДА                                                                                                               М.Копачевський                                                                                                             </t>
  </si>
  <si>
    <t>Субвенція з державного бюджету місцевим бюджетам на 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</si>
  <si>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 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</si>
  <si>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 </t>
  </si>
  <si>
    <t>Додаток 1
до розпорядження голови 
обласної державної адміністрації</t>
  </si>
  <si>
    <t xml:space="preserve">Уточнені показники доходів обласного бюджету на 2018 рік </t>
  </si>
  <si>
    <t xml:space="preserve">Керівник апарату облдержадміністрації </t>
  </si>
  <si>
    <t xml:space="preserve">       В.БОЙКО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</si>
  <si>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</si>
  <si>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</si>
  <si>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</si>
  <si>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</si>
  <si>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</si>
  <si>
    <t>Субвенція з місцевого бюджету на співфінансування інвестиційних проектів</t>
  </si>
  <si>
    <t>06 квітня 2018 року № 265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</si>
</sst>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;[Red]#,##0"/>
    <numFmt numFmtId="189" formatCode="00"/>
    <numFmt numFmtId="190" formatCode="000000"/>
    <numFmt numFmtId="191" formatCode="0.0"/>
    <numFmt numFmtId="192" formatCode="000"/>
    <numFmt numFmtId="193" formatCode="#,##0.0"/>
    <numFmt numFmtId="194" formatCode="0.0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  <numFmt numFmtId="201" formatCode="0.00000"/>
    <numFmt numFmtId="202" formatCode="#,##0.00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0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u val="single"/>
      <sz val="7.5"/>
      <color indexed="36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color indexed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4"/>
      <color indexed="56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19" applyFont="1" applyFill="1" applyProtection="1">
      <alignment/>
      <protection/>
    </xf>
    <xf numFmtId="0" fontId="6" fillId="0" borderId="0" xfId="19" applyFont="1" applyFill="1" applyProtection="1">
      <alignment/>
      <protection/>
    </xf>
    <xf numFmtId="0" fontId="7" fillId="0" borderId="0" xfId="19" applyFont="1" applyFill="1" applyAlignment="1" applyProtection="1">
      <alignment/>
      <protection/>
    </xf>
    <xf numFmtId="0" fontId="7" fillId="0" borderId="0" xfId="19" applyFont="1" applyFill="1" applyAlignment="1" applyProtection="1">
      <alignment/>
      <protection/>
    </xf>
    <xf numFmtId="0" fontId="11" fillId="0" borderId="0" xfId="19" applyFont="1" applyFill="1" applyAlignment="1" applyProtection="1">
      <alignment/>
      <protection/>
    </xf>
    <xf numFmtId="0" fontId="4" fillId="0" borderId="0" xfId="19" applyFont="1" applyFill="1" applyProtection="1">
      <alignment/>
      <protection/>
    </xf>
    <xf numFmtId="0" fontId="11" fillId="0" borderId="0" xfId="19" applyFont="1" applyFill="1" applyProtection="1">
      <alignment/>
      <protection/>
    </xf>
    <xf numFmtId="0" fontId="11" fillId="0" borderId="0" xfId="19" applyFont="1" applyFill="1" applyAlignment="1" applyProtection="1">
      <alignment horizontal="right"/>
      <protection/>
    </xf>
    <xf numFmtId="0" fontId="4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/>
      <protection/>
    </xf>
    <xf numFmtId="0" fontId="11" fillId="0" borderId="0" xfId="19" applyFont="1" applyFill="1" applyAlignment="1" applyProtection="1">
      <alignment horizontal="right" vertical="center" wrapText="1"/>
      <protection/>
    </xf>
    <xf numFmtId="0" fontId="14" fillId="0" borderId="0" xfId="19" applyFont="1" applyFill="1" applyAlignment="1" applyProtection="1">
      <alignment horizontal="left" vertical="center"/>
      <protection/>
    </xf>
    <xf numFmtId="0" fontId="11" fillId="0" borderId="0" xfId="20" applyFont="1" applyFill="1" applyAlignment="1" applyProtection="1">
      <alignment horizontal="center"/>
      <protection/>
    </xf>
    <xf numFmtId="0" fontId="4" fillId="0" borderId="0" xfId="19" applyFont="1" applyFill="1" applyBorder="1" applyProtection="1">
      <alignment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 applyProtection="1">
      <alignment vertical="center"/>
      <protection/>
    </xf>
    <xf numFmtId="199" fontId="18" fillId="0" borderId="0" xfId="19" applyNumberFormat="1" applyFont="1" applyFill="1" applyProtection="1">
      <alignment/>
      <protection/>
    </xf>
    <xf numFmtId="0" fontId="10" fillId="0" borderId="0" xfId="19" applyFont="1" applyFill="1" applyProtection="1">
      <alignment/>
      <protection/>
    </xf>
    <xf numFmtId="0" fontId="8" fillId="0" borderId="0" xfId="19" applyFont="1" applyFill="1" applyProtection="1">
      <alignment/>
      <protection/>
    </xf>
    <xf numFmtId="0" fontId="7" fillId="0" borderId="0" xfId="19" applyFont="1" applyFill="1" applyProtection="1">
      <alignment/>
      <protection/>
    </xf>
    <xf numFmtId="0" fontId="16" fillId="0" borderId="0" xfId="0" applyFont="1" applyFill="1" applyAlignment="1">
      <alignment horizontal="center"/>
    </xf>
    <xf numFmtId="202" fontId="13" fillId="0" borderId="0" xfId="19" applyNumberFormat="1" applyFont="1" applyFill="1" applyAlignment="1" applyProtection="1">
      <alignment horizontal="center"/>
      <protection/>
    </xf>
    <xf numFmtId="0" fontId="10" fillId="0" borderId="0" xfId="19" applyFont="1" applyFill="1" applyBorder="1" applyAlignment="1" applyProtection="1">
      <alignment horizontal="center" vertical="center"/>
      <protection/>
    </xf>
    <xf numFmtId="0" fontId="23" fillId="0" borderId="0" xfId="19" applyFont="1" applyFill="1" applyBorder="1" applyAlignment="1" applyProtection="1">
      <alignment horizontal="center" vertical="center" wrapText="1"/>
      <protection/>
    </xf>
    <xf numFmtId="202" fontId="13" fillId="0" borderId="0" xfId="19" applyNumberFormat="1" applyFont="1" applyFill="1" applyBorder="1" applyAlignment="1" applyProtection="1">
      <alignment horizontal="center" vertical="center"/>
      <protection/>
    </xf>
    <xf numFmtId="0" fontId="16" fillId="0" borderId="1" xfId="19" applyFont="1" applyFill="1" applyBorder="1" applyAlignment="1" applyProtection="1">
      <alignment horizontal="center" vertical="center"/>
      <protection/>
    </xf>
    <xf numFmtId="0" fontId="22" fillId="0" borderId="1" xfId="19" applyFont="1" applyFill="1" applyBorder="1" applyAlignment="1" applyProtection="1">
      <alignment horizontal="left" vertical="center" wrapText="1"/>
      <protection/>
    </xf>
    <xf numFmtId="202" fontId="13" fillId="0" borderId="1" xfId="19" applyNumberFormat="1" applyFont="1" applyFill="1" applyBorder="1" applyAlignment="1" applyProtection="1">
      <alignment horizontal="center" vertical="center"/>
      <protection/>
    </xf>
    <xf numFmtId="202" fontId="16" fillId="0" borderId="1" xfId="19" applyNumberFormat="1" applyFont="1" applyFill="1" applyBorder="1" applyAlignment="1" applyProtection="1">
      <alignment horizontal="center" vertical="center"/>
      <protection/>
    </xf>
    <xf numFmtId="202" fontId="11" fillId="0" borderId="0" xfId="19" applyNumberFormat="1" applyFont="1" applyFill="1" applyProtection="1">
      <alignment/>
      <protection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23" fillId="0" borderId="1" xfId="19" applyFont="1" applyFill="1" applyBorder="1" applyAlignment="1" applyProtection="1">
      <alignment horizontal="center" vertical="center" wrapText="1"/>
      <protection/>
    </xf>
    <xf numFmtId="0" fontId="13" fillId="0" borderId="1" xfId="19" applyFont="1" applyFill="1" applyBorder="1" applyAlignment="1" applyProtection="1">
      <alignment horizontal="center" vertical="center"/>
      <protection/>
    </xf>
    <xf numFmtId="202" fontId="27" fillId="0" borderId="1" xfId="19" applyNumberFormat="1" applyFont="1" applyFill="1" applyBorder="1" applyAlignment="1" applyProtection="1">
      <alignment horizontal="center" vertical="center" wrapText="1"/>
      <protection/>
    </xf>
    <xf numFmtId="0" fontId="26" fillId="0" borderId="1" xfId="19" applyFont="1" applyFill="1" applyBorder="1" applyAlignment="1" applyProtection="1">
      <alignment horizontal="left" vertical="center" wrapText="1"/>
      <protection/>
    </xf>
    <xf numFmtId="202" fontId="13" fillId="0" borderId="1" xfId="19" applyNumberFormat="1" applyFont="1" applyFill="1" applyBorder="1" applyAlignment="1" applyProtection="1">
      <alignment horizontal="center" vertical="center"/>
      <protection locked="0"/>
    </xf>
    <xf numFmtId="202" fontId="16" fillId="0" borderId="1" xfId="19" applyNumberFormat="1" applyFont="1" applyFill="1" applyBorder="1" applyAlignment="1" applyProtection="1">
      <alignment horizontal="center" vertical="center"/>
      <protection locked="0"/>
    </xf>
    <xf numFmtId="0" fontId="16" fillId="0" borderId="1" xfId="19" applyFont="1" applyFill="1" applyBorder="1" applyAlignment="1" applyProtection="1">
      <alignment horizontal="center" vertical="center"/>
      <protection/>
    </xf>
    <xf numFmtId="191" fontId="22" fillId="0" borderId="1" xfId="0" applyNumberFormat="1" applyFont="1" applyFill="1" applyBorder="1" applyAlignment="1">
      <alignment horizontal="left" vertical="center" wrapText="1"/>
    </xf>
    <xf numFmtId="202" fontId="18" fillId="0" borderId="1" xfId="0" applyNumberFormat="1" applyFont="1" applyFill="1" applyBorder="1" applyAlignment="1">
      <alignment horizontal="center" vertical="center" wrapText="1"/>
    </xf>
    <xf numFmtId="1" fontId="19" fillId="0" borderId="1" xfId="19" applyNumberFormat="1" applyFont="1" applyFill="1" applyBorder="1" applyAlignment="1" applyProtection="1">
      <alignment horizontal="center" vertical="center" wrapText="1"/>
      <protection/>
    </xf>
    <xf numFmtId="0" fontId="24" fillId="0" borderId="1" xfId="19" applyFont="1" applyFill="1" applyBorder="1" applyAlignment="1" applyProtection="1">
      <alignment vertical="center" wrapText="1"/>
      <protection/>
    </xf>
    <xf numFmtId="202" fontId="19" fillId="0" borderId="1" xfId="19" applyNumberFormat="1" applyFont="1" applyFill="1" applyBorder="1" applyAlignment="1" applyProtection="1">
      <alignment horizontal="center" vertical="center" wrapText="1"/>
      <protection/>
    </xf>
    <xf numFmtId="202" fontId="17" fillId="0" borderId="1" xfId="19" applyNumberFormat="1" applyFont="1" applyFill="1" applyBorder="1" applyAlignment="1" applyProtection="1">
      <alignment horizontal="center" vertical="center"/>
      <protection locked="0"/>
    </xf>
    <xf numFmtId="202" fontId="16" fillId="0" borderId="1" xfId="19" applyNumberFormat="1" applyFont="1" applyFill="1" applyBorder="1" applyAlignment="1" applyProtection="1">
      <alignment horizontal="center" vertical="center"/>
      <protection locked="0"/>
    </xf>
    <xf numFmtId="202" fontId="17" fillId="0" borderId="1" xfId="19" applyNumberFormat="1" applyFont="1" applyFill="1" applyBorder="1" applyAlignment="1" applyProtection="1">
      <alignment horizontal="center" vertical="center"/>
      <protection locked="0"/>
    </xf>
    <xf numFmtId="0" fontId="26" fillId="0" borderId="1" xfId="19" applyFont="1" applyFill="1" applyBorder="1" applyAlignment="1" applyProtection="1">
      <alignment vertical="center" wrapText="1"/>
      <protection/>
    </xf>
    <xf numFmtId="0" fontId="22" fillId="0" borderId="1" xfId="19" applyFont="1" applyFill="1" applyBorder="1" applyAlignment="1" applyProtection="1">
      <alignment vertical="center" wrapText="1"/>
      <protection/>
    </xf>
    <xf numFmtId="202" fontId="18" fillId="0" borderId="1" xfId="19" applyNumberFormat="1" applyFont="1" applyFill="1" applyBorder="1" applyAlignment="1" applyProtection="1">
      <alignment horizontal="center" vertical="center" wrapText="1"/>
      <protection/>
    </xf>
    <xf numFmtId="202" fontId="13" fillId="0" borderId="1" xfId="19" applyNumberFormat="1" applyFont="1" applyFill="1" applyBorder="1" applyAlignment="1" applyProtection="1">
      <alignment horizontal="center" vertical="center"/>
      <protection locked="0"/>
    </xf>
    <xf numFmtId="202" fontId="16" fillId="0" borderId="1" xfId="19" applyNumberFormat="1" applyFont="1" applyFill="1" applyBorder="1" applyAlignment="1" applyProtection="1">
      <alignment horizontal="center" vertical="center"/>
      <protection/>
    </xf>
    <xf numFmtId="0" fontId="17" fillId="0" borderId="1" xfId="19" applyFont="1" applyFill="1" applyBorder="1" applyAlignment="1" applyProtection="1">
      <alignment horizontal="center" vertical="center"/>
      <protection/>
    </xf>
    <xf numFmtId="0" fontId="24" fillId="0" borderId="1" xfId="19" applyFont="1" applyFill="1" applyBorder="1" applyAlignment="1" applyProtection="1">
      <alignment horizontal="left" vertical="center" wrapText="1"/>
      <protection/>
    </xf>
    <xf numFmtId="1" fontId="18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1" xfId="19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>
      <alignment horizontal="center" vertical="center" wrapText="1"/>
    </xf>
    <xf numFmtId="0" fontId="26" fillId="0" borderId="1" xfId="19" applyFont="1" applyFill="1" applyBorder="1" applyAlignment="1" applyProtection="1">
      <alignment horizontal="center" vertical="center" wrapText="1"/>
      <protection/>
    </xf>
    <xf numFmtId="191" fontId="26" fillId="0" borderId="1" xfId="0" applyNumberFormat="1" applyFont="1" applyFill="1" applyBorder="1" applyAlignment="1">
      <alignment horizontal="left" vertical="center" wrapText="1"/>
    </xf>
    <xf numFmtId="0" fontId="28" fillId="0" borderId="1" xfId="19" applyFont="1" applyFill="1" applyBorder="1" applyAlignment="1" applyProtection="1">
      <alignment horizontal="center" vertical="center"/>
      <protection/>
    </xf>
    <xf numFmtId="0" fontId="10" fillId="0" borderId="1" xfId="19" applyFont="1" applyFill="1" applyBorder="1" applyAlignment="1" applyProtection="1">
      <alignment horizontal="center"/>
      <protection/>
    </xf>
    <xf numFmtId="0" fontId="23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8" fillId="0" borderId="0" xfId="0" applyNumberFormat="1" applyFont="1" applyFill="1" applyAlignment="1" applyProtection="1">
      <alignment vertical="center" wrapText="1"/>
      <protection/>
    </xf>
    <xf numFmtId="199" fontId="32" fillId="0" borderId="0" xfId="19" applyNumberFormat="1" applyFont="1" applyFill="1" applyProtection="1">
      <alignment/>
      <protection/>
    </xf>
    <xf numFmtId="199" fontId="33" fillId="0" borderId="0" xfId="19" applyNumberFormat="1" applyFont="1" applyFill="1" applyProtection="1">
      <alignment/>
      <protection/>
    </xf>
    <xf numFmtId="202" fontId="31" fillId="0" borderId="1" xfId="19" applyNumberFormat="1" applyFont="1" applyFill="1" applyBorder="1" applyAlignment="1" applyProtection="1">
      <alignment horizontal="center" vertical="center"/>
      <protection/>
    </xf>
    <xf numFmtId="202" fontId="31" fillId="0" borderId="1" xfId="19" applyNumberFormat="1" applyFont="1" applyFill="1" applyBorder="1" applyAlignment="1" applyProtection="1">
      <alignment horizontal="center" vertical="center"/>
      <protection locked="0"/>
    </xf>
    <xf numFmtId="0" fontId="22" fillId="0" borderId="1" xfId="19" applyNumberFormat="1" applyFont="1" applyFill="1" applyBorder="1" applyAlignment="1" applyProtection="1">
      <alignment horizontal="left" vertical="center" wrapText="1"/>
      <protection/>
    </xf>
    <xf numFmtId="0" fontId="13" fillId="0" borderId="1" xfId="19" applyFont="1" applyFill="1" applyBorder="1" applyAlignment="1" applyProtection="1">
      <alignment horizontal="center" vertical="center"/>
      <protection/>
    </xf>
    <xf numFmtId="0" fontId="15" fillId="0" borderId="0" xfId="19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" xfId="19" applyFont="1" applyFill="1" applyBorder="1" applyAlignment="1" applyProtection="1">
      <alignment horizontal="center" vertical="center" wrapText="1"/>
      <protection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>
      <alignment horizontal="center" vertical="center"/>
    </xf>
  </cellXfs>
  <cellStyles count="13">
    <cellStyle name="Normal" xfId="0"/>
    <cellStyle name="Hyperlink" xfId="15"/>
    <cellStyle name="Гиперссылка" xfId="16"/>
    <cellStyle name="Currency" xfId="17"/>
    <cellStyle name="Currency [0]" xfId="18"/>
    <cellStyle name="Обычный_ZV1PIV98" xfId="19"/>
    <cellStyle name="Обычный_Додаток 5" xfId="20"/>
    <cellStyle name="Followed Hyperlink" xfId="21"/>
    <cellStyle name="Percent" xfId="22"/>
    <cellStyle name="Тысячи [0]_Розподіл (2)" xfId="23"/>
    <cellStyle name="Тысячи_Розподіл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4">
    <pageSetUpPr fitToPage="1"/>
  </sheetPr>
  <dimension ref="A1:P138"/>
  <sheetViews>
    <sheetView showGridLines="0" tabSelected="1" view="pageBreakPreview" zoomScale="75" zoomScaleNormal="65" zoomScaleSheetLayoutView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3" sqref="D3"/>
    </sheetView>
  </sheetViews>
  <sheetFormatPr defaultColWidth="9.00390625" defaultRowHeight="12.75"/>
  <cols>
    <col min="1" max="1" width="13.375" style="2" customWidth="1"/>
    <col min="2" max="2" width="91.125" style="2" customWidth="1"/>
    <col min="3" max="3" width="20.75390625" style="2" customWidth="1"/>
    <col min="4" max="4" width="17.375" style="2" customWidth="1"/>
    <col min="5" max="5" width="16.75390625" style="2" customWidth="1"/>
    <col min="6" max="6" width="18.875" style="2" customWidth="1"/>
    <col min="7" max="8" width="14.375" style="2" bestFit="1" customWidth="1"/>
    <col min="9" max="9" width="17.625" style="2" customWidth="1"/>
    <col min="10" max="10" width="9.125" style="2" customWidth="1"/>
    <col min="11" max="11" width="9.875" style="2" bestFit="1" customWidth="1"/>
    <col min="12" max="16384" width="9.125" style="2" customWidth="1"/>
  </cols>
  <sheetData>
    <row r="1" spans="1:8" s="10" customFormat="1" ht="65.25" customHeight="1">
      <c r="A1" s="8"/>
      <c r="B1" s="8"/>
      <c r="C1" s="65"/>
      <c r="D1" s="74" t="s">
        <v>123</v>
      </c>
      <c r="E1" s="74"/>
      <c r="F1" s="74"/>
      <c r="G1" s="66"/>
      <c r="H1" s="9"/>
    </row>
    <row r="2" spans="1:8" s="4" customFormat="1" ht="17.25" customHeight="1">
      <c r="A2" s="11"/>
      <c r="B2" s="11"/>
      <c r="C2" s="65"/>
      <c r="D2" s="74" t="s">
        <v>133</v>
      </c>
      <c r="E2" s="74"/>
      <c r="F2" s="74"/>
      <c r="G2" s="66"/>
      <c r="H2" s="5"/>
    </row>
    <row r="3" spans="1:8" s="4" customFormat="1" ht="17.25" customHeight="1">
      <c r="A3" s="11"/>
      <c r="B3" s="11"/>
      <c r="C3" s="65"/>
      <c r="D3" s="65"/>
      <c r="E3" s="65"/>
      <c r="F3" s="65"/>
      <c r="G3" s="5"/>
      <c r="H3" s="5"/>
    </row>
    <row r="4" spans="1:8" s="4" customFormat="1" ht="17.25" customHeight="1">
      <c r="A4" s="11"/>
      <c r="B4" s="11"/>
      <c r="C4" s="11"/>
      <c r="D4" s="21"/>
      <c r="E4" s="21"/>
      <c r="F4" s="21"/>
      <c r="G4" s="5"/>
      <c r="H4" s="5"/>
    </row>
    <row r="5" spans="1:8" s="4" customFormat="1" ht="3" customHeight="1">
      <c r="A5" s="11"/>
      <c r="B5" s="11"/>
      <c r="C5" s="11"/>
      <c r="D5" s="21"/>
      <c r="E5" s="21"/>
      <c r="F5" s="21"/>
      <c r="G5" s="5"/>
      <c r="H5" s="5"/>
    </row>
    <row r="6" spans="1:8" s="3" customFormat="1" ht="35.25" customHeight="1">
      <c r="A6" s="73" t="s">
        <v>124</v>
      </c>
      <c r="B6" s="73"/>
      <c r="C6" s="73"/>
      <c r="D6" s="73"/>
      <c r="E6" s="73"/>
      <c r="F6" s="73"/>
      <c r="G6" s="5"/>
      <c r="H6" s="5"/>
    </row>
    <row r="7" spans="1:8" ht="13.5" customHeight="1">
      <c r="A7" s="6"/>
      <c r="B7" s="12"/>
      <c r="C7" s="12"/>
      <c r="D7" s="6"/>
      <c r="E7" s="6"/>
      <c r="F7" s="13" t="s">
        <v>0</v>
      </c>
      <c r="G7" s="6"/>
      <c r="H7" s="6"/>
    </row>
    <row r="8" spans="1:8" ht="20.25" customHeight="1">
      <c r="A8" s="75" t="s">
        <v>9</v>
      </c>
      <c r="B8" s="75" t="s">
        <v>11</v>
      </c>
      <c r="C8" s="80" t="s">
        <v>10</v>
      </c>
      <c r="D8" s="77" t="s">
        <v>1</v>
      </c>
      <c r="E8" s="77" t="s">
        <v>2</v>
      </c>
      <c r="F8" s="77"/>
      <c r="G8" s="6"/>
      <c r="H8" s="6"/>
    </row>
    <row r="9" spans="1:8" ht="20.25" customHeight="1">
      <c r="A9" s="76"/>
      <c r="B9" s="75"/>
      <c r="C9" s="81"/>
      <c r="D9" s="79"/>
      <c r="E9" s="78" t="s">
        <v>13</v>
      </c>
      <c r="F9" s="78" t="s">
        <v>12</v>
      </c>
      <c r="G9" s="6"/>
      <c r="H9" s="6"/>
    </row>
    <row r="10" spans="1:8" s="1" customFormat="1" ht="21.75" customHeight="1">
      <c r="A10" s="76"/>
      <c r="B10" s="75"/>
      <c r="C10" s="81"/>
      <c r="D10" s="79"/>
      <c r="E10" s="78"/>
      <c r="F10" s="78"/>
      <c r="G10" s="7"/>
      <c r="H10" s="7"/>
    </row>
    <row r="11" spans="1:8" s="19" customFormat="1" ht="20.25" customHeight="1" hidden="1">
      <c r="A11" s="36">
        <v>10000000</v>
      </c>
      <c r="B11" s="35" t="s">
        <v>4</v>
      </c>
      <c r="C11" s="37">
        <f>C12+C28+C39</f>
        <v>1144669.6</v>
      </c>
      <c r="D11" s="28">
        <f>D12+D28+D39</f>
        <v>1068829</v>
      </c>
      <c r="E11" s="28">
        <f>E12+E28+E39</f>
        <v>75840.6</v>
      </c>
      <c r="F11" s="28"/>
      <c r="G11" s="18"/>
      <c r="H11" s="18"/>
    </row>
    <row r="12" spans="1:8" s="19" customFormat="1" ht="31.5" customHeight="1" hidden="1">
      <c r="A12" s="36" t="s">
        <v>16</v>
      </c>
      <c r="B12" s="38" t="s">
        <v>17</v>
      </c>
      <c r="C12" s="39">
        <f>C13+C19</f>
        <v>1031723.1</v>
      </c>
      <c r="D12" s="39">
        <f>D13+D19</f>
        <v>1031723.1</v>
      </c>
      <c r="E12" s="39"/>
      <c r="F12" s="40"/>
      <c r="G12" s="18"/>
      <c r="H12" s="18"/>
    </row>
    <row r="13" spans="1:8" ht="18.75" hidden="1">
      <c r="A13" s="41">
        <v>11010000</v>
      </c>
      <c r="B13" s="42" t="s">
        <v>73</v>
      </c>
      <c r="C13" s="43">
        <f>C14+C15+C16+C17+C18</f>
        <v>959250</v>
      </c>
      <c r="D13" s="40">
        <f>D14+D15+D16+D17+D18</f>
        <v>959250</v>
      </c>
      <c r="E13" s="40"/>
      <c r="F13" s="40"/>
      <c r="G13" s="6"/>
      <c r="H13" s="6"/>
    </row>
    <row r="14" spans="1:8" ht="30" hidden="1">
      <c r="A14" s="44">
        <v>11010100</v>
      </c>
      <c r="B14" s="45" t="s">
        <v>54</v>
      </c>
      <c r="C14" s="46">
        <f>D14+E14</f>
        <v>748125</v>
      </c>
      <c r="D14" s="47">
        <v>748125</v>
      </c>
      <c r="E14" s="40"/>
      <c r="F14" s="40"/>
      <c r="G14" s="6"/>
      <c r="H14" s="6"/>
    </row>
    <row r="15" spans="1:8" ht="51" customHeight="1" hidden="1">
      <c r="A15" s="44">
        <v>11010200</v>
      </c>
      <c r="B15" s="45" t="s">
        <v>55</v>
      </c>
      <c r="C15" s="46">
        <f>D15+E15</f>
        <v>66750</v>
      </c>
      <c r="D15" s="47">
        <v>66750</v>
      </c>
      <c r="E15" s="40"/>
      <c r="F15" s="40"/>
      <c r="G15" s="6"/>
      <c r="H15" s="6"/>
    </row>
    <row r="16" spans="1:8" ht="33.75" customHeight="1" hidden="1">
      <c r="A16" s="44">
        <v>11010400</v>
      </c>
      <c r="B16" s="45" t="s">
        <v>56</v>
      </c>
      <c r="C16" s="46">
        <f>D16+E16</f>
        <v>132750</v>
      </c>
      <c r="D16" s="47">
        <v>132750</v>
      </c>
      <c r="E16" s="40"/>
      <c r="F16" s="40"/>
      <c r="G16" s="6"/>
      <c r="H16" s="6"/>
    </row>
    <row r="17" spans="1:8" ht="33.75" customHeight="1" hidden="1">
      <c r="A17" s="44">
        <v>11010500</v>
      </c>
      <c r="B17" s="45" t="s">
        <v>57</v>
      </c>
      <c r="C17" s="46">
        <f>D17+E17</f>
        <v>11250</v>
      </c>
      <c r="D17" s="47">
        <v>11250</v>
      </c>
      <c r="E17" s="40"/>
      <c r="F17" s="40"/>
      <c r="G17" s="6"/>
      <c r="H17" s="6"/>
    </row>
    <row r="18" spans="1:8" ht="47.25" customHeight="1" hidden="1">
      <c r="A18" s="44">
        <v>11010900</v>
      </c>
      <c r="B18" s="45" t="s">
        <v>84</v>
      </c>
      <c r="C18" s="46">
        <f>D18+E18</f>
        <v>375</v>
      </c>
      <c r="D18" s="47">
        <v>375</v>
      </c>
      <c r="E18" s="40"/>
      <c r="F18" s="40"/>
      <c r="G18" s="6"/>
      <c r="H18" s="6"/>
    </row>
    <row r="19" spans="1:8" ht="19.5" customHeight="1" hidden="1">
      <c r="A19" s="41">
        <v>11020000</v>
      </c>
      <c r="B19" s="42" t="s">
        <v>8</v>
      </c>
      <c r="C19" s="43">
        <f>C20+C21+C22+C23+C24+C25+C26+C27</f>
        <v>72473.09999999999</v>
      </c>
      <c r="D19" s="48">
        <f>SUM(D20:D27)</f>
        <v>72473.09999999999</v>
      </c>
      <c r="E19" s="40"/>
      <c r="F19" s="40"/>
      <c r="G19" s="6"/>
      <c r="H19" s="6"/>
    </row>
    <row r="20" spans="1:8" ht="30.75" customHeight="1" hidden="1">
      <c r="A20" s="44">
        <v>11020200</v>
      </c>
      <c r="B20" s="45" t="s">
        <v>35</v>
      </c>
      <c r="C20" s="46">
        <f>D20+E20</f>
        <v>2540</v>
      </c>
      <c r="D20" s="47">
        <v>2540</v>
      </c>
      <c r="E20" s="40"/>
      <c r="F20" s="40"/>
      <c r="G20" s="6"/>
      <c r="H20" s="6"/>
    </row>
    <row r="21" spans="1:8" ht="28.5" customHeight="1" hidden="1">
      <c r="A21" s="44">
        <v>11020300</v>
      </c>
      <c r="B21" s="45" t="s">
        <v>66</v>
      </c>
      <c r="C21" s="46">
        <f aca="true" t="shared" si="0" ref="C21:C27">D21+E21</f>
        <v>11309.8</v>
      </c>
      <c r="D21" s="47">
        <v>11309.8</v>
      </c>
      <c r="E21" s="40"/>
      <c r="F21" s="40"/>
      <c r="G21" s="6"/>
      <c r="H21" s="6"/>
    </row>
    <row r="22" spans="1:8" ht="24" customHeight="1" hidden="1">
      <c r="A22" s="44">
        <v>11020500</v>
      </c>
      <c r="B22" s="45" t="s">
        <v>67</v>
      </c>
      <c r="C22" s="46">
        <f t="shared" si="0"/>
        <v>3923</v>
      </c>
      <c r="D22" s="47">
        <v>3923</v>
      </c>
      <c r="E22" s="40"/>
      <c r="F22" s="40"/>
      <c r="G22" s="6"/>
      <c r="H22" s="6"/>
    </row>
    <row r="23" spans="1:8" ht="33" customHeight="1" hidden="1">
      <c r="A23" s="44">
        <v>11020700</v>
      </c>
      <c r="B23" s="45" t="s">
        <v>68</v>
      </c>
      <c r="C23" s="46">
        <f t="shared" si="0"/>
        <v>45.5</v>
      </c>
      <c r="D23" s="47">
        <v>45.5</v>
      </c>
      <c r="E23" s="40"/>
      <c r="F23" s="40"/>
      <c r="G23" s="6"/>
      <c r="H23" s="6"/>
    </row>
    <row r="24" spans="1:8" ht="33" customHeight="1" hidden="1">
      <c r="A24" s="44">
        <v>11020900</v>
      </c>
      <c r="B24" s="45" t="s">
        <v>69</v>
      </c>
      <c r="C24" s="46">
        <f t="shared" si="0"/>
        <v>180.2</v>
      </c>
      <c r="D24" s="47">
        <v>180.2</v>
      </c>
      <c r="E24" s="40"/>
      <c r="F24" s="40"/>
      <c r="G24" s="6"/>
      <c r="H24" s="6"/>
    </row>
    <row r="25" spans="1:8" ht="28.5" customHeight="1" hidden="1">
      <c r="A25" s="44">
        <v>11021000</v>
      </c>
      <c r="B25" s="45" t="s">
        <v>70</v>
      </c>
      <c r="C25" s="46">
        <f t="shared" si="0"/>
        <v>53565.8</v>
      </c>
      <c r="D25" s="47">
        <v>53565.8</v>
      </c>
      <c r="E25" s="40"/>
      <c r="F25" s="40"/>
      <c r="G25" s="6"/>
      <c r="H25" s="6"/>
    </row>
    <row r="26" spans="1:8" ht="28.5" customHeight="1" hidden="1">
      <c r="A26" s="44">
        <v>11021100</v>
      </c>
      <c r="B26" s="45" t="s">
        <v>71</v>
      </c>
      <c r="C26" s="46">
        <f t="shared" si="0"/>
        <v>7.9</v>
      </c>
      <c r="D26" s="47">
        <v>7.9</v>
      </c>
      <c r="E26" s="40"/>
      <c r="F26" s="40"/>
      <c r="G26" s="6"/>
      <c r="H26" s="6"/>
    </row>
    <row r="27" spans="1:8" ht="44.25" customHeight="1" hidden="1">
      <c r="A27" s="44">
        <v>11021600</v>
      </c>
      <c r="B27" s="45" t="s">
        <v>72</v>
      </c>
      <c r="C27" s="46">
        <f t="shared" si="0"/>
        <v>900.9</v>
      </c>
      <c r="D27" s="47">
        <v>900.9</v>
      </c>
      <c r="E27" s="40"/>
      <c r="F27" s="40"/>
      <c r="G27" s="6"/>
      <c r="H27" s="6"/>
    </row>
    <row r="28" spans="1:8" ht="29.25" customHeight="1" hidden="1">
      <c r="A28" s="36" t="s">
        <v>18</v>
      </c>
      <c r="B28" s="38" t="s">
        <v>59</v>
      </c>
      <c r="C28" s="37">
        <f>C29+C31+C35+C37</f>
        <v>37105.9</v>
      </c>
      <c r="D28" s="39">
        <f>D29+D31+D35+D37</f>
        <v>37105.9</v>
      </c>
      <c r="E28" s="39"/>
      <c r="F28" s="40"/>
      <c r="G28" s="6"/>
      <c r="H28" s="6"/>
    </row>
    <row r="29" spans="1:8" ht="25.5" customHeight="1" hidden="1">
      <c r="A29" s="41">
        <v>13010000</v>
      </c>
      <c r="B29" s="42" t="s">
        <v>60</v>
      </c>
      <c r="C29" s="43">
        <f>C30</f>
        <v>15190</v>
      </c>
      <c r="D29" s="40">
        <f>D30</f>
        <v>15190</v>
      </c>
      <c r="E29" s="39"/>
      <c r="F29" s="40"/>
      <c r="G29" s="6"/>
      <c r="H29" s="6"/>
    </row>
    <row r="30" spans="1:8" ht="32.25" customHeight="1" hidden="1">
      <c r="A30" s="44">
        <v>13010100</v>
      </c>
      <c r="B30" s="45" t="s">
        <v>77</v>
      </c>
      <c r="C30" s="46">
        <f>D30+E30</f>
        <v>15190</v>
      </c>
      <c r="D30" s="47">
        <v>15190</v>
      </c>
      <c r="E30" s="39"/>
      <c r="F30" s="40"/>
      <c r="G30" s="6"/>
      <c r="H30" s="6"/>
    </row>
    <row r="31" spans="1:8" ht="25.5" customHeight="1" hidden="1">
      <c r="A31" s="41">
        <v>13020000</v>
      </c>
      <c r="B31" s="42" t="s">
        <v>61</v>
      </c>
      <c r="C31" s="43">
        <f>C32+C33+C34</f>
        <v>17300</v>
      </c>
      <c r="D31" s="48">
        <f>D32+D33+D34</f>
        <v>17300</v>
      </c>
      <c r="E31" s="48"/>
      <c r="F31" s="48"/>
      <c r="G31" s="6"/>
      <c r="H31" s="6"/>
    </row>
    <row r="32" spans="1:8" ht="31.5" customHeight="1" hidden="1">
      <c r="A32" s="44">
        <v>13020100</v>
      </c>
      <c r="B32" s="45" t="s">
        <v>62</v>
      </c>
      <c r="C32" s="46">
        <f>D32+E32</f>
        <v>14490</v>
      </c>
      <c r="D32" s="49">
        <v>14490</v>
      </c>
      <c r="E32" s="39"/>
      <c r="F32" s="40"/>
      <c r="G32" s="6"/>
      <c r="H32" s="6"/>
    </row>
    <row r="33" spans="1:8" ht="35.25" customHeight="1" hidden="1">
      <c r="A33" s="44">
        <v>13020300</v>
      </c>
      <c r="B33" s="45" t="s">
        <v>63</v>
      </c>
      <c r="C33" s="46">
        <f>D33+E33</f>
        <v>1490</v>
      </c>
      <c r="D33" s="49">
        <v>1490</v>
      </c>
      <c r="E33" s="39"/>
      <c r="F33" s="40"/>
      <c r="G33" s="6"/>
      <c r="H33" s="6"/>
    </row>
    <row r="34" spans="1:8" ht="31.5" customHeight="1" hidden="1">
      <c r="A34" s="44">
        <v>13020400</v>
      </c>
      <c r="B34" s="45" t="s">
        <v>64</v>
      </c>
      <c r="C34" s="46">
        <f>D34+E34</f>
        <v>1320</v>
      </c>
      <c r="D34" s="49">
        <v>1320</v>
      </c>
      <c r="E34" s="39"/>
      <c r="F34" s="40"/>
      <c r="G34" s="6"/>
      <c r="H34" s="6"/>
    </row>
    <row r="35" spans="1:8" ht="25.5" customHeight="1" hidden="1">
      <c r="A35" s="41">
        <v>13030000</v>
      </c>
      <c r="B35" s="42" t="s">
        <v>65</v>
      </c>
      <c r="C35" s="43">
        <f>C36</f>
        <v>4615</v>
      </c>
      <c r="D35" s="48">
        <f>D36</f>
        <v>4615</v>
      </c>
      <c r="E35" s="48"/>
      <c r="F35" s="48"/>
      <c r="G35" s="6"/>
      <c r="H35" s="6"/>
    </row>
    <row r="36" spans="1:8" ht="30.75" customHeight="1" hidden="1">
      <c r="A36" s="44">
        <v>13030100</v>
      </c>
      <c r="B36" s="45" t="s">
        <v>78</v>
      </c>
      <c r="C36" s="46">
        <f>D36+E36</f>
        <v>4615</v>
      </c>
      <c r="D36" s="47">
        <v>4615</v>
      </c>
      <c r="E36" s="39"/>
      <c r="F36" s="40"/>
      <c r="G36" s="6"/>
      <c r="H36" s="6"/>
    </row>
    <row r="37" spans="1:8" ht="17.25" customHeight="1" hidden="1">
      <c r="A37" s="41">
        <v>13070000</v>
      </c>
      <c r="B37" s="42" t="s">
        <v>37</v>
      </c>
      <c r="C37" s="43">
        <f>C38</f>
        <v>0.9</v>
      </c>
      <c r="D37" s="48">
        <f>D38</f>
        <v>0.9</v>
      </c>
      <c r="E37" s="39"/>
      <c r="F37" s="40"/>
      <c r="G37" s="6"/>
      <c r="H37" s="6"/>
    </row>
    <row r="38" spans="1:8" ht="17.25" customHeight="1" hidden="1">
      <c r="A38" s="44">
        <v>13070200</v>
      </c>
      <c r="B38" s="45" t="s">
        <v>36</v>
      </c>
      <c r="C38" s="46">
        <f>D38+E38</f>
        <v>0.9</v>
      </c>
      <c r="D38" s="47">
        <v>0.9</v>
      </c>
      <c r="E38" s="39"/>
      <c r="F38" s="40"/>
      <c r="G38" s="6"/>
      <c r="H38" s="6"/>
    </row>
    <row r="39" spans="1:8" ht="20.25" customHeight="1" hidden="1">
      <c r="A39" s="36">
        <v>19000000</v>
      </c>
      <c r="B39" s="50" t="s">
        <v>42</v>
      </c>
      <c r="C39" s="37">
        <f>C40</f>
        <v>75840.6</v>
      </c>
      <c r="D39" s="39"/>
      <c r="E39" s="39">
        <f>E40</f>
        <v>75840.6</v>
      </c>
      <c r="F39" s="40"/>
      <c r="G39" s="6"/>
      <c r="H39" s="6"/>
    </row>
    <row r="40" spans="1:8" ht="18.75" customHeight="1" hidden="1">
      <c r="A40" s="41">
        <v>19010000</v>
      </c>
      <c r="B40" s="51" t="s">
        <v>38</v>
      </c>
      <c r="C40" s="52">
        <f>C41+C42+C43</f>
        <v>75840.6</v>
      </c>
      <c r="D40" s="48"/>
      <c r="E40" s="48">
        <f>E41+E42+E43</f>
        <v>75840.6</v>
      </c>
      <c r="F40" s="40"/>
      <c r="G40" s="6"/>
      <c r="H40" s="6"/>
    </row>
    <row r="41" spans="1:8" ht="33.75" customHeight="1" hidden="1">
      <c r="A41" s="44">
        <v>19010100</v>
      </c>
      <c r="B41" s="45" t="s">
        <v>39</v>
      </c>
      <c r="C41" s="46">
        <f>D41+E41</f>
        <v>65981.3</v>
      </c>
      <c r="D41" s="47"/>
      <c r="E41" s="49">
        <v>65981.3</v>
      </c>
      <c r="F41" s="40"/>
      <c r="G41" s="6"/>
      <c r="H41" s="6"/>
    </row>
    <row r="42" spans="1:8" ht="31.5" customHeight="1" hidden="1">
      <c r="A42" s="44">
        <v>19010200</v>
      </c>
      <c r="B42" s="45" t="s">
        <v>40</v>
      </c>
      <c r="C42" s="46">
        <f>D42+E42</f>
        <v>1289.3</v>
      </c>
      <c r="D42" s="47"/>
      <c r="E42" s="49">
        <v>1289.3</v>
      </c>
      <c r="F42" s="40"/>
      <c r="G42" s="6"/>
      <c r="H42" s="6"/>
    </row>
    <row r="43" spans="1:8" ht="48" customHeight="1" hidden="1">
      <c r="A43" s="44">
        <v>19010300</v>
      </c>
      <c r="B43" s="45" t="s">
        <v>41</v>
      </c>
      <c r="C43" s="46">
        <f>D43+E43</f>
        <v>8570</v>
      </c>
      <c r="D43" s="47"/>
      <c r="E43" s="49">
        <v>8570</v>
      </c>
      <c r="F43" s="40"/>
      <c r="G43" s="6"/>
      <c r="H43" s="6"/>
    </row>
    <row r="44" spans="1:8" s="20" customFormat="1" ht="26.25" customHeight="1" hidden="1">
      <c r="A44" s="36">
        <v>20000000</v>
      </c>
      <c r="B44" s="35" t="s">
        <v>5</v>
      </c>
      <c r="C44" s="28">
        <f>C45+C52+C63+C69</f>
        <v>218752.006</v>
      </c>
      <c r="D44" s="28">
        <f>D45+D52+D63+D69</f>
        <v>41129</v>
      </c>
      <c r="E44" s="28">
        <f>E45+E52+E63+E69</f>
        <v>177623.006</v>
      </c>
      <c r="F44" s="28"/>
      <c r="G44" s="7"/>
      <c r="H44" s="7"/>
    </row>
    <row r="45" spans="1:8" s="20" customFormat="1" ht="27.75" customHeight="1" hidden="1">
      <c r="A45" s="36" t="s">
        <v>19</v>
      </c>
      <c r="B45" s="38" t="s">
        <v>20</v>
      </c>
      <c r="C45" s="53">
        <f>C46+C49+C51+C48</f>
        <v>11538.9</v>
      </c>
      <c r="D45" s="53">
        <f>D46+D49+D51+D48</f>
        <v>11496</v>
      </c>
      <c r="E45" s="53">
        <f>E46+E51</f>
        <v>42.9</v>
      </c>
      <c r="F45" s="40"/>
      <c r="G45" s="7"/>
      <c r="H45" s="7"/>
    </row>
    <row r="46" spans="1:8" s="20" customFormat="1" ht="66.75" customHeight="1" hidden="1">
      <c r="A46" s="41" t="s">
        <v>21</v>
      </c>
      <c r="B46" s="42" t="s">
        <v>75</v>
      </c>
      <c r="C46" s="54">
        <f>C47</f>
        <v>1810</v>
      </c>
      <c r="D46" s="54">
        <f>D47</f>
        <v>1810</v>
      </c>
      <c r="E46" s="54"/>
      <c r="F46" s="54"/>
      <c r="G46" s="7"/>
      <c r="H46" s="7"/>
    </row>
    <row r="47" spans="1:8" s="20" customFormat="1" ht="37.5" customHeight="1" hidden="1">
      <c r="A47" s="44">
        <v>21010300</v>
      </c>
      <c r="B47" s="45" t="s">
        <v>76</v>
      </c>
      <c r="C47" s="46">
        <f>D47+E47</f>
        <v>1810</v>
      </c>
      <c r="D47" s="47">
        <v>1810</v>
      </c>
      <c r="E47" s="39"/>
      <c r="F47" s="40"/>
      <c r="G47" s="7"/>
      <c r="H47" s="7"/>
    </row>
    <row r="48" spans="1:8" s="20" customFormat="1" ht="26.25" customHeight="1" hidden="1">
      <c r="A48" s="26">
        <v>21050000</v>
      </c>
      <c r="B48" s="27" t="s">
        <v>83</v>
      </c>
      <c r="C48" s="52">
        <f>D48+E48</f>
        <v>9000</v>
      </c>
      <c r="D48" s="40">
        <v>9000</v>
      </c>
      <c r="E48" s="39"/>
      <c r="F48" s="40"/>
      <c r="G48" s="7"/>
      <c r="H48" s="7"/>
    </row>
    <row r="49" spans="1:8" s="20" customFormat="1" ht="26.25" customHeight="1" hidden="1">
      <c r="A49" s="26">
        <v>21080000</v>
      </c>
      <c r="B49" s="27" t="s">
        <v>31</v>
      </c>
      <c r="C49" s="29">
        <f>C50</f>
        <v>686</v>
      </c>
      <c r="D49" s="29">
        <f>D50</f>
        <v>686</v>
      </c>
      <c r="E49" s="28"/>
      <c r="F49" s="28"/>
      <c r="G49" s="7"/>
      <c r="H49" s="7"/>
    </row>
    <row r="50" spans="1:8" s="20" customFormat="1" ht="24.75" customHeight="1" hidden="1">
      <c r="A50" s="44">
        <v>21080500</v>
      </c>
      <c r="B50" s="45" t="s">
        <v>3</v>
      </c>
      <c r="C50" s="46">
        <f>D50+E50</f>
        <v>686</v>
      </c>
      <c r="D50" s="47">
        <v>686</v>
      </c>
      <c r="E50" s="39"/>
      <c r="F50" s="40"/>
      <c r="G50" s="7"/>
      <c r="H50" s="7"/>
    </row>
    <row r="51" spans="1:8" ht="36.75" customHeight="1" hidden="1">
      <c r="A51" s="26">
        <v>21110000</v>
      </c>
      <c r="B51" s="27" t="s">
        <v>43</v>
      </c>
      <c r="C51" s="52">
        <f>D51+E51</f>
        <v>42.9</v>
      </c>
      <c r="D51" s="29"/>
      <c r="E51" s="29">
        <v>42.9</v>
      </c>
      <c r="F51" s="28"/>
      <c r="G51" s="6"/>
      <c r="H51" s="6"/>
    </row>
    <row r="52" spans="1:8" ht="31.5" customHeight="1" hidden="1">
      <c r="A52" s="36" t="s">
        <v>22</v>
      </c>
      <c r="B52" s="38" t="s">
        <v>50</v>
      </c>
      <c r="C52" s="53">
        <f>C53+C60+C62</f>
        <v>28647</v>
      </c>
      <c r="D52" s="53">
        <f>D53+D60+D62</f>
        <v>28647</v>
      </c>
      <c r="E52" s="53"/>
      <c r="F52" s="40"/>
      <c r="G52" s="6"/>
      <c r="H52" s="6"/>
    </row>
    <row r="53" spans="1:8" ht="18" customHeight="1" hidden="1">
      <c r="A53" s="41">
        <v>22010000</v>
      </c>
      <c r="B53" s="27" t="s">
        <v>58</v>
      </c>
      <c r="C53" s="48">
        <f>C54+C55+C56+C57+C58+C59</f>
        <v>24947</v>
      </c>
      <c r="D53" s="48">
        <f>D54+D55+D56+D57+D58+D59</f>
        <v>24947</v>
      </c>
      <c r="E53" s="53"/>
      <c r="F53" s="40"/>
      <c r="G53" s="6"/>
      <c r="H53" s="6"/>
    </row>
    <row r="54" spans="1:8" ht="47.25" customHeight="1" hidden="1">
      <c r="A54" s="55">
        <v>22010200</v>
      </c>
      <c r="B54" s="56" t="s">
        <v>79</v>
      </c>
      <c r="C54" s="46">
        <f aca="true" t="shared" si="1" ref="C54:C59">D54+E54</f>
        <v>2.2</v>
      </c>
      <c r="D54" s="49">
        <v>2.2</v>
      </c>
      <c r="E54" s="53"/>
      <c r="F54" s="40"/>
      <c r="G54" s="6"/>
      <c r="H54" s="6"/>
    </row>
    <row r="55" spans="1:8" ht="31.5" customHeight="1" hidden="1">
      <c r="A55" s="55">
        <v>22010500</v>
      </c>
      <c r="B55" s="56" t="s">
        <v>45</v>
      </c>
      <c r="C55" s="46">
        <f t="shared" si="1"/>
        <v>10.9</v>
      </c>
      <c r="D55" s="49">
        <v>10.9</v>
      </c>
      <c r="E55" s="53"/>
      <c r="F55" s="40"/>
      <c r="G55" s="6"/>
      <c r="H55" s="6"/>
    </row>
    <row r="56" spans="1:8" ht="31.5" customHeight="1" hidden="1">
      <c r="A56" s="55">
        <v>22010700</v>
      </c>
      <c r="B56" s="56" t="s">
        <v>46</v>
      </c>
      <c r="C56" s="46">
        <f t="shared" si="1"/>
        <v>3.9</v>
      </c>
      <c r="D56" s="49">
        <v>3.9</v>
      </c>
      <c r="E56" s="53"/>
      <c r="F56" s="40"/>
      <c r="G56" s="6"/>
      <c r="H56" s="6"/>
    </row>
    <row r="57" spans="1:8" ht="31.5" customHeight="1" hidden="1">
      <c r="A57" s="55">
        <v>22011000</v>
      </c>
      <c r="B57" s="56" t="s">
        <v>47</v>
      </c>
      <c r="C57" s="46">
        <f t="shared" si="1"/>
        <v>5030</v>
      </c>
      <c r="D57" s="49">
        <v>5030</v>
      </c>
      <c r="E57" s="53"/>
      <c r="F57" s="40"/>
      <c r="G57" s="6"/>
      <c r="H57" s="6"/>
    </row>
    <row r="58" spans="1:8" ht="31.5" customHeight="1" hidden="1">
      <c r="A58" s="55">
        <v>22011100</v>
      </c>
      <c r="B58" s="56" t="s">
        <v>48</v>
      </c>
      <c r="C58" s="46">
        <f t="shared" si="1"/>
        <v>18500</v>
      </c>
      <c r="D58" s="49">
        <v>18500</v>
      </c>
      <c r="E58" s="53"/>
      <c r="F58" s="40"/>
      <c r="G58" s="6"/>
      <c r="H58" s="6"/>
    </row>
    <row r="59" spans="1:8" ht="31.5" customHeight="1" hidden="1">
      <c r="A59" s="55">
        <v>22011800</v>
      </c>
      <c r="B59" s="56" t="s">
        <v>49</v>
      </c>
      <c r="C59" s="46">
        <f t="shared" si="1"/>
        <v>1400</v>
      </c>
      <c r="D59" s="49">
        <v>1400</v>
      </c>
      <c r="E59" s="53"/>
      <c r="F59" s="40"/>
      <c r="G59" s="6"/>
      <c r="H59" s="6"/>
    </row>
    <row r="60" spans="1:8" ht="34.5" customHeight="1" hidden="1">
      <c r="A60" s="26" t="s">
        <v>23</v>
      </c>
      <c r="B60" s="27" t="s">
        <v>32</v>
      </c>
      <c r="C60" s="29">
        <f>C61</f>
        <v>2900</v>
      </c>
      <c r="D60" s="29">
        <f>D61</f>
        <v>2900</v>
      </c>
      <c r="E60" s="29"/>
      <c r="F60" s="28"/>
      <c r="G60" s="6"/>
      <c r="H60" s="6"/>
    </row>
    <row r="61" spans="1:8" ht="33" customHeight="1" hidden="1">
      <c r="A61" s="44">
        <v>22080400</v>
      </c>
      <c r="B61" s="45" t="s">
        <v>44</v>
      </c>
      <c r="C61" s="46">
        <f>D61+E61</f>
        <v>2900</v>
      </c>
      <c r="D61" s="47">
        <v>2900</v>
      </c>
      <c r="E61" s="39"/>
      <c r="F61" s="40"/>
      <c r="G61" s="6"/>
      <c r="H61" s="6"/>
    </row>
    <row r="62" spans="1:8" ht="60.75" customHeight="1" hidden="1">
      <c r="A62" s="57">
        <v>22130000</v>
      </c>
      <c r="B62" s="51" t="s">
        <v>80</v>
      </c>
      <c r="C62" s="40">
        <f>D62+E62</f>
        <v>800</v>
      </c>
      <c r="D62" s="40">
        <v>800</v>
      </c>
      <c r="E62" s="39"/>
      <c r="F62" s="40"/>
      <c r="G62" s="6"/>
      <c r="H62" s="6"/>
    </row>
    <row r="63" spans="1:8" ht="18.75" customHeight="1" hidden="1">
      <c r="A63" s="36" t="s">
        <v>24</v>
      </c>
      <c r="B63" s="38" t="s">
        <v>25</v>
      </c>
      <c r="C63" s="53">
        <f>C64+C67</f>
        <v>1267.883</v>
      </c>
      <c r="D63" s="53">
        <f>D64</f>
        <v>986</v>
      </c>
      <c r="E63" s="53">
        <f>E64+E67</f>
        <v>281.883</v>
      </c>
      <c r="F63" s="40"/>
      <c r="G63" s="6"/>
      <c r="H63" s="6"/>
    </row>
    <row r="64" spans="1:8" ht="19.5" customHeight="1" hidden="1">
      <c r="A64" s="26" t="s">
        <v>26</v>
      </c>
      <c r="B64" s="27" t="s">
        <v>27</v>
      </c>
      <c r="C64" s="29">
        <f>C65+C66</f>
        <v>1266</v>
      </c>
      <c r="D64" s="29">
        <f>D65</f>
        <v>986</v>
      </c>
      <c r="E64" s="29">
        <f>E66</f>
        <v>280</v>
      </c>
      <c r="F64" s="28"/>
      <c r="G64" s="6"/>
      <c r="H64" s="6"/>
    </row>
    <row r="65" spans="1:8" ht="17.25" customHeight="1" hidden="1">
      <c r="A65" s="44">
        <v>24060300</v>
      </c>
      <c r="B65" s="45" t="s">
        <v>3</v>
      </c>
      <c r="C65" s="46">
        <f>D65+E65</f>
        <v>986</v>
      </c>
      <c r="D65" s="47">
        <v>986</v>
      </c>
      <c r="E65" s="39"/>
      <c r="F65" s="40"/>
      <c r="G65" s="6"/>
      <c r="H65" s="6"/>
    </row>
    <row r="66" spans="1:8" ht="45" hidden="1">
      <c r="A66" s="44">
        <v>24062100</v>
      </c>
      <c r="B66" s="45" t="s">
        <v>28</v>
      </c>
      <c r="C66" s="46">
        <f>D66+E66</f>
        <v>280</v>
      </c>
      <c r="D66" s="47"/>
      <c r="E66" s="47">
        <v>280</v>
      </c>
      <c r="F66" s="40"/>
      <c r="G66" s="6"/>
      <c r="H66" s="6"/>
    </row>
    <row r="67" spans="1:8" ht="16.5" customHeight="1" hidden="1">
      <c r="A67" s="26" t="s">
        <v>29</v>
      </c>
      <c r="B67" s="27" t="s">
        <v>30</v>
      </c>
      <c r="C67" s="29">
        <f>C68</f>
        <v>1.883</v>
      </c>
      <c r="D67" s="29"/>
      <c r="E67" s="29">
        <f>E68</f>
        <v>1.883</v>
      </c>
      <c r="F67" s="28"/>
      <c r="G67" s="6"/>
      <c r="H67" s="6"/>
    </row>
    <row r="68" spans="1:8" ht="45" hidden="1">
      <c r="A68" s="44">
        <v>24110900</v>
      </c>
      <c r="B68" s="45" t="s">
        <v>14</v>
      </c>
      <c r="C68" s="46">
        <f>D68+E68</f>
        <v>1.883</v>
      </c>
      <c r="D68" s="47"/>
      <c r="E68" s="47">
        <v>1.883</v>
      </c>
      <c r="F68" s="40"/>
      <c r="G68" s="6"/>
      <c r="H68" s="6"/>
    </row>
    <row r="69" spans="1:8" ht="19.5" customHeight="1" hidden="1">
      <c r="A69" s="36">
        <v>25000000</v>
      </c>
      <c r="B69" s="38" t="s">
        <v>15</v>
      </c>
      <c r="C69" s="53">
        <f>C70+C75</f>
        <v>177298.223</v>
      </c>
      <c r="D69" s="53"/>
      <c r="E69" s="53">
        <f>E70+E75</f>
        <v>177298.223</v>
      </c>
      <c r="F69" s="40"/>
      <c r="G69" s="14"/>
      <c r="H69" s="6"/>
    </row>
    <row r="70" spans="1:8" ht="31.5" customHeight="1" hidden="1">
      <c r="A70" s="26">
        <v>25010000</v>
      </c>
      <c r="B70" s="27" t="s">
        <v>81</v>
      </c>
      <c r="C70" s="29">
        <f>C71+C72+C73+C74</f>
        <v>152309.023</v>
      </c>
      <c r="D70" s="29"/>
      <c r="E70" s="29">
        <f>E71+E72+E73+E74</f>
        <v>152309.023</v>
      </c>
      <c r="F70" s="28"/>
      <c r="G70" s="14"/>
      <c r="H70" s="6"/>
    </row>
    <row r="71" spans="1:8" ht="32.25" customHeight="1" hidden="1">
      <c r="A71" s="44">
        <v>25010100</v>
      </c>
      <c r="B71" s="45" t="s">
        <v>51</v>
      </c>
      <c r="C71" s="46">
        <f>D71+E71</f>
        <v>62935.06</v>
      </c>
      <c r="D71" s="47"/>
      <c r="E71" s="47">
        <f>96507.06-33572</f>
        <v>62935.06</v>
      </c>
      <c r="F71" s="40"/>
      <c r="G71" s="14"/>
      <c r="H71" s="6"/>
    </row>
    <row r="72" spans="1:8" ht="30.75" customHeight="1" hidden="1">
      <c r="A72" s="44">
        <v>25010200</v>
      </c>
      <c r="B72" s="45" t="s">
        <v>52</v>
      </c>
      <c r="C72" s="46">
        <f>D72+E72</f>
        <v>86490.8</v>
      </c>
      <c r="D72" s="47"/>
      <c r="E72" s="47">
        <v>86490.8</v>
      </c>
      <c r="F72" s="40"/>
      <c r="G72" s="14"/>
      <c r="H72" s="6"/>
    </row>
    <row r="73" spans="1:8" ht="19.5" customHeight="1" hidden="1">
      <c r="A73" s="44">
        <v>25010300</v>
      </c>
      <c r="B73" s="45" t="s">
        <v>33</v>
      </c>
      <c r="C73" s="46">
        <f>D73+E73</f>
        <v>2753.463</v>
      </c>
      <c r="D73" s="47"/>
      <c r="E73" s="47">
        <f>2917.463-164</f>
        <v>2753.463</v>
      </c>
      <c r="F73" s="40"/>
      <c r="G73" s="14"/>
      <c r="H73" s="6"/>
    </row>
    <row r="74" spans="1:8" ht="32.25" customHeight="1" hidden="1">
      <c r="A74" s="44">
        <v>25010400</v>
      </c>
      <c r="B74" s="45" t="s">
        <v>53</v>
      </c>
      <c r="C74" s="46">
        <f>D74+E74</f>
        <v>129.7</v>
      </c>
      <c r="D74" s="47"/>
      <c r="E74" s="47">
        <v>129.7</v>
      </c>
      <c r="F74" s="40"/>
      <c r="G74" s="14"/>
      <c r="H74" s="6"/>
    </row>
    <row r="75" spans="1:8" ht="19.5" customHeight="1" hidden="1">
      <c r="A75" s="26">
        <v>25020000</v>
      </c>
      <c r="B75" s="27" t="s">
        <v>34</v>
      </c>
      <c r="C75" s="29">
        <f>C76</f>
        <v>24989.2</v>
      </c>
      <c r="D75" s="29"/>
      <c r="E75" s="29">
        <f>E76</f>
        <v>24989.2</v>
      </c>
      <c r="F75" s="28"/>
      <c r="G75" s="14"/>
      <c r="H75" s="6"/>
    </row>
    <row r="76" spans="1:8" ht="80.25" customHeight="1" hidden="1">
      <c r="A76" s="44">
        <v>25020200</v>
      </c>
      <c r="B76" s="45" t="s">
        <v>82</v>
      </c>
      <c r="C76" s="46">
        <f>D76+E76</f>
        <v>24989.2</v>
      </c>
      <c r="D76" s="47"/>
      <c r="E76" s="47">
        <v>24989.2</v>
      </c>
      <c r="F76" s="40"/>
      <c r="G76" s="14"/>
      <c r="H76" s="6"/>
    </row>
    <row r="77" spans="1:8" ht="18.75" hidden="1">
      <c r="A77" s="36">
        <v>30000000</v>
      </c>
      <c r="B77" s="35" t="s">
        <v>6</v>
      </c>
      <c r="C77" s="28">
        <f>C79+C78</f>
        <v>16</v>
      </c>
      <c r="D77" s="28">
        <f>D78</f>
        <v>6</v>
      </c>
      <c r="E77" s="28">
        <f>E79</f>
        <v>10</v>
      </c>
      <c r="F77" s="28">
        <f>F79</f>
        <v>10</v>
      </c>
      <c r="G77" s="14"/>
      <c r="H77" s="6"/>
    </row>
    <row r="78" spans="1:8" ht="30" hidden="1">
      <c r="A78" s="26">
        <v>31020000</v>
      </c>
      <c r="B78" s="27" t="s">
        <v>85</v>
      </c>
      <c r="C78" s="29">
        <f>D78</f>
        <v>6</v>
      </c>
      <c r="D78" s="29">
        <v>6</v>
      </c>
      <c r="E78" s="28"/>
      <c r="F78" s="28"/>
      <c r="G78" s="14"/>
      <c r="H78" s="6"/>
    </row>
    <row r="79" spans="1:8" ht="31.5" customHeight="1" hidden="1">
      <c r="A79" s="26">
        <v>31030000</v>
      </c>
      <c r="B79" s="27" t="s">
        <v>74</v>
      </c>
      <c r="C79" s="29">
        <f>D79+E79</f>
        <v>10</v>
      </c>
      <c r="D79" s="29"/>
      <c r="E79" s="29">
        <v>10</v>
      </c>
      <c r="F79" s="29">
        <v>10</v>
      </c>
      <c r="G79" s="14"/>
      <c r="H79" s="6"/>
    </row>
    <row r="80" spans="1:8" s="20" customFormat="1" ht="21" customHeight="1" hidden="1">
      <c r="A80" s="58"/>
      <c r="B80" s="35" t="s">
        <v>7</v>
      </c>
      <c r="C80" s="28">
        <f>C11+C44+C77</f>
        <v>1363437.6060000001</v>
      </c>
      <c r="D80" s="28">
        <f>D11+D44+D77</f>
        <v>1109964</v>
      </c>
      <c r="E80" s="28">
        <f>E11+E44+E77</f>
        <v>253473.606</v>
      </c>
      <c r="F80" s="28">
        <f>F77</f>
        <v>10</v>
      </c>
      <c r="G80" s="7"/>
      <c r="H80" s="7"/>
    </row>
    <row r="81" spans="1:8" s="20" customFormat="1" ht="21" customHeight="1">
      <c r="A81" s="59">
        <v>40000000</v>
      </c>
      <c r="B81" s="35" t="s">
        <v>86</v>
      </c>
      <c r="C81" s="69">
        <f aca="true" t="shared" si="2" ref="C81:C87">D81+E81</f>
        <v>8763850.814</v>
      </c>
      <c r="D81" s="69">
        <f>D82</f>
        <v>8120160.114</v>
      </c>
      <c r="E81" s="69">
        <f>E82+E121</f>
        <v>643690.7</v>
      </c>
      <c r="F81" s="69">
        <f>F82</f>
        <v>60</v>
      </c>
      <c r="G81" s="30"/>
      <c r="H81" s="7"/>
    </row>
    <row r="82" spans="1:8" s="20" customFormat="1" ht="21" customHeight="1" hidden="1">
      <c r="A82" s="59">
        <v>41000000</v>
      </c>
      <c r="B82" s="60" t="s">
        <v>87</v>
      </c>
      <c r="C82" s="28">
        <f t="shared" si="2"/>
        <v>8763850.814</v>
      </c>
      <c r="D82" s="28">
        <f>D87+D83</f>
        <v>8120160.114</v>
      </c>
      <c r="E82" s="28">
        <f>E87+E83</f>
        <v>643690.7</v>
      </c>
      <c r="F82" s="28">
        <f>F87+F83</f>
        <v>60</v>
      </c>
      <c r="G82" s="7"/>
      <c r="H82" s="7"/>
    </row>
    <row r="83" spans="1:8" s="20" customFormat="1" ht="21" customHeight="1" hidden="1">
      <c r="A83" s="59">
        <v>41020000</v>
      </c>
      <c r="B83" s="61" t="s">
        <v>88</v>
      </c>
      <c r="C83" s="28">
        <f t="shared" si="2"/>
        <v>746100.4</v>
      </c>
      <c r="D83" s="39">
        <f>D84+D85+D86</f>
        <v>746100.4</v>
      </c>
      <c r="E83" s="39"/>
      <c r="F83" s="39"/>
      <c r="G83" s="30"/>
      <c r="H83" s="7"/>
    </row>
    <row r="84" spans="1:8" s="20" customFormat="1" ht="18.75" hidden="1">
      <c r="A84" s="26">
        <v>41020100</v>
      </c>
      <c r="B84" s="27" t="s">
        <v>89</v>
      </c>
      <c r="C84" s="28">
        <f t="shared" si="2"/>
        <v>27458.8</v>
      </c>
      <c r="D84" s="28">
        <v>27458.8</v>
      </c>
      <c r="E84" s="29"/>
      <c r="F84" s="28"/>
      <c r="G84" s="7"/>
      <c r="H84" s="7"/>
    </row>
    <row r="85" spans="1:8" s="20" customFormat="1" ht="45" hidden="1">
      <c r="A85" s="26">
        <v>41020200</v>
      </c>
      <c r="B85" s="27" t="s">
        <v>115</v>
      </c>
      <c r="C85" s="28">
        <f t="shared" si="2"/>
        <v>718641.6</v>
      </c>
      <c r="D85" s="28">
        <v>718641.6</v>
      </c>
      <c r="E85" s="29"/>
      <c r="F85" s="28"/>
      <c r="G85" s="7"/>
      <c r="H85" s="7"/>
    </row>
    <row r="86" spans="1:8" s="20" customFormat="1" ht="30" hidden="1">
      <c r="A86" s="26">
        <v>41020600</v>
      </c>
      <c r="B86" s="27" t="s">
        <v>90</v>
      </c>
      <c r="C86" s="28">
        <f t="shared" si="2"/>
        <v>0</v>
      </c>
      <c r="D86" s="29"/>
      <c r="E86" s="29"/>
      <c r="F86" s="28"/>
      <c r="G86" s="7"/>
      <c r="H86" s="7"/>
    </row>
    <row r="87" spans="1:8" s="20" customFormat="1" ht="18.75" hidden="1">
      <c r="A87" s="59">
        <v>41030000</v>
      </c>
      <c r="B87" s="61" t="s">
        <v>128</v>
      </c>
      <c r="C87" s="69">
        <f t="shared" si="2"/>
        <v>8017750.414</v>
      </c>
      <c r="D87" s="70">
        <f>D88+D89+D91+D92+D93+D94+D95+D96+D97+D99+D118+D113+D100+D112</f>
        <v>7374059.714</v>
      </c>
      <c r="E87" s="70">
        <f>E88+E89+E91+E92+E93+E94+E95+E96+E97+E99+E118+E113+E100+E112</f>
        <v>643690.7</v>
      </c>
      <c r="F87" s="70">
        <f>F88+F89+F91+F92+F93+F94+F95+F96+F97+F99+F118+F113+F100+F112</f>
        <v>60</v>
      </c>
      <c r="G87" s="7"/>
      <c r="H87" s="7"/>
    </row>
    <row r="88" spans="1:8" s="20" customFormat="1" ht="132" customHeight="1" hidden="1">
      <c r="A88" s="26">
        <v>41030600</v>
      </c>
      <c r="B88" s="27" t="s">
        <v>120</v>
      </c>
      <c r="C88" s="28">
        <f aca="true" t="shared" si="3" ref="C88:C94">D88+E88</f>
        <v>2407773.9</v>
      </c>
      <c r="D88" s="28">
        <v>2407773.9</v>
      </c>
      <c r="E88" s="28"/>
      <c r="F88" s="28"/>
      <c r="G88" s="7"/>
      <c r="H88" s="7"/>
    </row>
    <row r="89" spans="1:8" s="20" customFormat="1" ht="75" hidden="1">
      <c r="A89" s="26">
        <v>41030800</v>
      </c>
      <c r="B89" s="42" t="s">
        <v>121</v>
      </c>
      <c r="C89" s="28">
        <f t="shared" si="3"/>
        <v>3311582.9</v>
      </c>
      <c r="D89" s="28">
        <v>3311582.9</v>
      </c>
      <c r="E89" s="28"/>
      <c r="F89" s="28"/>
      <c r="G89" s="7"/>
      <c r="H89" s="7"/>
    </row>
    <row r="90" spans="1:8" s="20" customFormat="1" ht="164.25" customHeight="1" hidden="1">
      <c r="A90" s="26">
        <v>41030900</v>
      </c>
      <c r="B90" s="27" t="s">
        <v>95</v>
      </c>
      <c r="C90" s="28">
        <f t="shared" si="3"/>
        <v>0</v>
      </c>
      <c r="D90" s="28"/>
      <c r="E90" s="28"/>
      <c r="F90" s="28"/>
      <c r="G90" s="7"/>
      <c r="H90" s="7"/>
    </row>
    <row r="91" spans="1:8" s="20" customFormat="1" ht="45" hidden="1">
      <c r="A91" s="26">
        <v>41031000</v>
      </c>
      <c r="B91" s="27" t="s">
        <v>96</v>
      </c>
      <c r="C91" s="28">
        <f t="shared" si="3"/>
        <v>241257.2</v>
      </c>
      <c r="D91" s="28">
        <v>241257.2</v>
      </c>
      <c r="E91" s="28"/>
      <c r="F91" s="28"/>
      <c r="G91" s="7"/>
      <c r="H91" s="7"/>
    </row>
    <row r="92" spans="1:8" s="20" customFormat="1" ht="54.75" customHeight="1" hidden="1">
      <c r="A92" s="26">
        <v>41032600</v>
      </c>
      <c r="B92" s="27" t="s">
        <v>99</v>
      </c>
      <c r="C92" s="28">
        <f t="shared" si="3"/>
        <v>5655.5</v>
      </c>
      <c r="D92" s="28">
        <v>5655.5</v>
      </c>
      <c r="E92" s="28"/>
      <c r="F92" s="28"/>
      <c r="G92" s="7"/>
      <c r="H92" s="7"/>
    </row>
    <row r="93" spans="1:8" s="20" customFormat="1" ht="54.75" customHeight="1" hidden="1">
      <c r="A93" s="26">
        <v>41033600</v>
      </c>
      <c r="B93" s="27" t="s">
        <v>110</v>
      </c>
      <c r="C93" s="28">
        <f t="shared" si="3"/>
        <v>40983.8</v>
      </c>
      <c r="D93" s="28">
        <v>40983.8</v>
      </c>
      <c r="E93" s="28"/>
      <c r="F93" s="28"/>
      <c r="G93" s="7"/>
      <c r="H93" s="7"/>
    </row>
    <row r="94" spans="1:8" s="20" customFormat="1" ht="54.75" customHeight="1" hidden="1">
      <c r="A94" s="26">
        <v>41033700</v>
      </c>
      <c r="B94" s="27" t="s">
        <v>100</v>
      </c>
      <c r="C94" s="28">
        <f t="shared" si="3"/>
        <v>777.6</v>
      </c>
      <c r="D94" s="28">
        <v>777.6</v>
      </c>
      <c r="E94" s="28"/>
      <c r="F94" s="28"/>
      <c r="G94" s="7"/>
      <c r="H94" s="7"/>
    </row>
    <row r="95" spans="1:8" s="20" customFormat="1" ht="18.75" hidden="1">
      <c r="A95" s="26">
        <v>41033900</v>
      </c>
      <c r="B95" s="42" t="s">
        <v>91</v>
      </c>
      <c r="C95" s="28">
        <f aca="true" t="shared" si="4" ref="C95:C101">D95+E95</f>
        <v>240716.9</v>
      </c>
      <c r="D95" s="28">
        <f>261439.1-20722.2</f>
        <v>240716.9</v>
      </c>
      <c r="E95" s="28"/>
      <c r="F95" s="39"/>
      <c r="G95" s="7"/>
      <c r="H95" s="67"/>
    </row>
    <row r="96" spans="1:8" s="20" customFormat="1" ht="18.75" hidden="1">
      <c r="A96" s="26">
        <v>41034200</v>
      </c>
      <c r="B96" s="42" t="s">
        <v>92</v>
      </c>
      <c r="C96" s="28">
        <f t="shared" si="4"/>
        <v>1059998.3</v>
      </c>
      <c r="D96" s="28">
        <v>1059998.3</v>
      </c>
      <c r="E96" s="28"/>
      <c r="F96" s="39"/>
      <c r="G96" s="7"/>
      <c r="H96" s="7"/>
    </row>
    <row r="97" spans="1:8" s="20" customFormat="1" ht="72" customHeight="1" hidden="1">
      <c r="A97" s="26">
        <v>41034400</v>
      </c>
      <c r="B97" s="42" t="s">
        <v>122</v>
      </c>
      <c r="C97" s="28">
        <f t="shared" si="4"/>
        <v>17360.5</v>
      </c>
      <c r="D97" s="28">
        <v>17360.5</v>
      </c>
      <c r="E97" s="28"/>
      <c r="F97" s="39"/>
      <c r="G97" s="7"/>
      <c r="H97" s="7"/>
    </row>
    <row r="98" spans="1:8" s="20" customFormat="1" ht="60" hidden="1">
      <c r="A98" s="26">
        <v>41034900</v>
      </c>
      <c r="B98" s="42" t="s">
        <v>94</v>
      </c>
      <c r="C98" s="28">
        <f t="shared" si="4"/>
        <v>109078.2</v>
      </c>
      <c r="D98" s="28"/>
      <c r="E98" s="28">
        <v>109078.2</v>
      </c>
      <c r="F98" s="48"/>
      <c r="G98" s="7"/>
      <c r="H98" s="7"/>
    </row>
    <row r="99" spans="1:8" s="20" customFormat="1" ht="105" hidden="1">
      <c r="A99" s="26">
        <v>41035800</v>
      </c>
      <c r="B99" s="27" t="s">
        <v>116</v>
      </c>
      <c r="C99" s="28">
        <f t="shared" si="4"/>
        <v>43395</v>
      </c>
      <c r="D99" s="28">
        <v>43395</v>
      </c>
      <c r="E99" s="28"/>
      <c r="F99" s="28"/>
      <c r="G99" s="7"/>
      <c r="H99" s="7"/>
    </row>
    <row r="100" spans="1:8" s="20" customFormat="1" ht="60" hidden="1">
      <c r="A100" s="26">
        <v>41037300</v>
      </c>
      <c r="B100" s="27" t="s">
        <v>117</v>
      </c>
      <c r="C100" s="28">
        <f t="shared" si="4"/>
        <v>623809.7</v>
      </c>
      <c r="D100" s="28"/>
      <c r="E100" s="28">
        <v>623809.7</v>
      </c>
      <c r="F100" s="28"/>
      <c r="G100" s="7"/>
      <c r="H100" s="7"/>
    </row>
    <row r="101" spans="1:8" s="20" customFormat="1" ht="30" hidden="1">
      <c r="A101" s="26">
        <v>41033500</v>
      </c>
      <c r="B101" s="42" t="s">
        <v>93</v>
      </c>
      <c r="C101" s="28">
        <f t="shared" si="4"/>
        <v>0</v>
      </c>
      <c r="D101" s="48"/>
      <c r="E101" s="39"/>
      <c r="F101" s="39"/>
      <c r="G101" s="7"/>
      <c r="H101" s="7"/>
    </row>
    <row r="102" ht="15.75" hidden="1"/>
    <row r="103" spans="1:8" s="20" customFormat="1" ht="45" hidden="1">
      <c r="A103" s="26">
        <v>41030000</v>
      </c>
      <c r="B103" s="27" t="s">
        <v>97</v>
      </c>
      <c r="C103" s="28">
        <f aca="true" t="shared" si="5" ref="C103:C109">D103+E103</f>
        <v>0</v>
      </c>
      <c r="D103" s="29"/>
      <c r="E103" s="29"/>
      <c r="F103" s="28"/>
      <c r="G103" s="7"/>
      <c r="H103" s="7"/>
    </row>
    <row r="104" spans="1:8" s="20" customFormat="1" ht="60" hidden="1">
      <c r="A104" s="26">
        <v>41030000</v>
      </c>
      <c r="B104" s="27" t="s">
        <v>98</v>
      </c>
      <c r="C104" s="28">
        <f t="shared" si="5"/>
        <v>0</v>
      </c>
      <c r="D104" s="29"/>
      <c r="E104" s="29"/>
      <c r="F104" s="28"/>
      <c r="G104" s="7"/>
      <c r="H104" s="7"/>
    </row>
    <row r="105" spans="1:8" s="20" customFormat="1" ht="45" hidden="1">
      <c r="A105" s="26">
        <v>41033700</v>
      </c>
      <c r="B105" s="27" t="s">
        <v>100</v>
      </c>
      <c r="C105" s="28">
        <f t="shared" si="5"/>
        <v>0</v>
      </c>
      <c r="D105" s="29"/>
      <c r="E105" s="29"/>
      <c r="F105" s="28"/>
      <c r="G105" s="7"/>
      <c r="H105" s="7"/>
    </row>
    <row r="106" spans="1:8" s="20" customFormat="1" ht="90" hidden="1">
      <c r="A106" s="26">
        <v>41034300</v>
      </c>
      <c r="B106" s="27" t="s">
        <v>101</v>
      </c>
      <c r="C106" s="28">
        <f t="shared" si="5"/>
        <v>0</v>
      </c>
      <c r="D106" s="29"/>
      <c r="E106" s="29"/>
      <c r="F106" s="28"/>
      <c r="G106" s="7"/>
      <c r="H106" s="7"/>
    </row>
    <row r="107" spans="1:8" s="20" customFormat="1" ht="45" hidden="1">
      <c r="A107" s="26">
        <v>41034400</v>
      </c>
      <c r="B107" s="27" t="s">
        <v>102</v>
      </c>
      <c r="C107" s="28">
        <f t="shared" si="5"/>
        <v>0</v>
      </c>
      <c r="D107" s="29"/>
      <c r="E107" s="29"/>
      <c r="F107" s="28"/>
      <c r="G107" s="7"/>
      <c r="H107" s="7"/>
    </row>
    <row r="108" spans="1:8" s="20" customFormat="1" ht="30" hidden="1">
      <c r="A108" s="26">
        <v>41034800</v>
      </c>
      <c r="B108" s="27" t="s">
        <v>103</v>
      </c>
      <c r="C108" s="28">
        <f t="shared" si="5"/>
        <v>0</v>
      </c>
      <c r="D108" s="29"/>
      <c r="E108" s="29"/>
      <c r="F108" s="28"/>
      <c r="G108" s="7"/>
      <c r="H108" s="7"/>
    </row>
    <row r="109" spans="1:8" s="20" customFormat="1" ht="30" hidden="1">
      <c r="A109" s="26" t="s">
        <v>104</v>
      </c>
      <c r="B109" s="27" t="s">
        <v>105</v>
      </c>
      <c r="C109" s="28">
        <f t="shared" si="5"/>
        <v>0</v>
      </c>
      <c r="D109" s="29"/>
      <c r="E109" s="29"/>
      <c r="F109" s="28"/>
      <c r="G109" s="7"/>
      <c r="H109" s="7"/>
    </row>
    <row r="110" ht="15.75" hidden="1"/>
    <row r="111" spans="1:8" s="20" customFormat="1" ht="45" hidden="1">
      <c r="A111" s="26">
        <v>41036300</v>
      </c>
      <c r="B111" s="27" t="s">
        <v>106</v>
      </c>
      <c r="C111" s="28">
        <f>D111+E111</f>
        <v>0</v>
      </c>
      <c r="D111" s="29"/>
      <c r="E111" s="29"/>
      <c r="F111" s="28"/>
      <c r="G111" s="7"/>
      <c r="H111" s="7"/>
    </row>
    <row r="112" spans="1:9" s="20" customFormat="1" ht="144.75" customHeight="1">
      <c r="A112" s="26">
        <v>41036600</v>
      </c>
      <c r="B112" s="71" t="s">
        <v>131</v>
      </c>
      <c r="C112" s="28">
        <v>19821</v>
      </c>
      <c r="D112" s="29"/>
      <c r="E112" s="29">
        <v>19821</v>
      </c>
      <c r="F112" s="28"/>
      <c r="G112" s="7"/>
      <c r="H112" s="7"/>
      <c r="I112" s="67"/>
    </row>
    <row r="113" spans="1:8" s="20" customFormat="1" ht="39.75" customHeight="1" hidden="1">
      <c r="A113" s="26">
        <v>41037000</v>
      </c>
      <c r="B113" s="27" t="s">
        <v>130</v>
      </c>
      <c r="C113" s="28">
        <v>237.4</v>
      </c>
      <c r="D113" s="29">
        <v>237.4</v>
      </c>
      <c r="E113" s="29"/>
      <c r="F113" s="28"/>
      <c r="G113" s="7"/>
      <c r="H113" s="67"/>
    </row>
    <row r="114" spans="1:8" s="20" customFormat="1" ht="30" hidden="1">
      <c r="A114" s="26">
        <v>41030000</v>
      </c>
      <c r="B114" s="27" t="s">
        <v>107</v>
      </c>
      <c r="C114" s="28">
        <v>0</v>
      </c>
      <c r="D114" s="29"/>
      <c r="E114" s="29"/>
      <c r="F114" s="28"/>
      <c r="G114" s="7"/>
      <c r="H114" s="7"/>
    </row>
    <row r="115" spans="1:9" s="20" customFormat="1" ht="30">
      <c r="A115" s="26">
        <v>41035400</v>
      </c>
      <c r="B115" s="27" t="s">
        <v>108</v>
      </c>
      <c r="C115" s="28">
        <v>9105.2</v>
      </c>
      <c r="D115" s="29">
        <v>9105.2</v>
      </c>
      <c r="E115" s="29"/>
      <c r="F115" s="29"/>
      <c r="G115" s="7"/>
      <c r="H115" s="67"/>
      <c r="I115" s="67"/>
    </row>
    <row r="116" spans="1:8" s="20" customFormat="1" ht="30" hidden="1">
      <c r="A116" s="62">
        <v>41030000</v>
      </c>
      <c r="B116" s="27" t="s">
        <v>109</v>
      </c>
      <c r="C116" s="28">
        <v>0</v>
      </c>
      <c r="D116" s="29"/>
      <c r="E116" s="29"/>
      <c r="F116" s="28"/>
      <c r="G116" s="7"/>
      <c r="H116" s="7"/>
    </row>
    <row r="117" spans="1:8" s="20" customFormat="1" ht="30" hidden="1">
      <c r="A117" s="62">
        <v>41030000</v>
      </c>
      <c r="B117" s="27" t="s">
        <v>110</v>
      </c>
      <c r="C117" s="28">
        <v>0</v>
      </c>
      <c r="D117" s="29"/>
      <c r="E117" s="29"/>
      <c r="F117" s="28"/>
      <c r="G117" s="7"/>
      <c r="H117" s="7"/>
    </row>
    <row r="118" spans="1:8" s="20" customFormat="1" ht="18.75">
      <c r="A118" s="72">
        <v>41050000</v>
      </c>
      <c r="B118" s="38" t="s">
        <v>129</v>
      </c>
      <c r="C118" s="69">
        <v>4380.714</v>
      </c>
      <c r="D118" s="69">
        <v>4320.714</v>
      </c>
      <c r="E118" s="69">
        <v>60</v>
      </c>
      <c r="F118" s="69">
        <v>60</v>
      </c>
      <c r="G118" s="7"/>
      <c r="H118" s="7"/>
    </row>
    <row r="119" spans="1:9" s="20" customFormat="1" ht="18.75">
      <c r="A119" s="26">
        <v>41053700</v>
      </c>
      <c r="B119" s="27" t="s">
        <v>132</v>
      </c>
      <c r="C119" s="28">
        <v>900</v>
      </c>
      <c r="D119" s="29"/>
      <c r="E119" s="29">
        <v>900</v>
      </c>
      <c r="F119" s="29">
        <v>900</v>
      </c>
      <c r="G119" s="7"/>
      <c r="H119" s="7"/>
      <c r="I119" s="67"/>
    </row>
    <row r="120" spans="1:9" s="20" customFormat="1" ht="18.75">
      <c r="A120" s="26">
        <v>41053900</v>
      </c>
      <c r="B120" s="27" t="s">
        <v>127</v>
      </c>
      <c r="C120" s="28">
        <v>4380.714</v>
      </c>
      <c r="D120" s="29">
        <v>4320.714</v>
      </c>
      <c r="E120" s="29">
        <v>60</v>
      </c>
      <c r="F120" s="29">
        <v>60</v>
      </c>
      <c r="G120" s="7"/>
      <c r="H120" s="67"/>
      <c r="I120" s="67"/>
    </row>
    <row r="121" spans="1:8" s="20" customFormat="1" ht="18.75" hidden="1">
      <c r="A121" s="59" t="s">
        <v>111</v>
      </c>
      <c r="B121" s="61" t="s">
        <v>112</v>
      </c>
      <c r="C121" s="28"/>
      <c r="D121" s="29"/>
      <c r="E121" s="39">
        <f>E122</f>
        <v>0</v>
      </c>
      <c r="F121" s="28"/>
      <c r="G121" s="7"/>
      <c r="H121" s="7"/>
    </row>
    <row r="122" spans="1:8" s="20" customFormat="1" ht="18.75" hidden="1">
      <c r="A122" s="26">
        <v>42020000</v>
      </c>
      <c r="B122" s="27" t="s">
        <v>113</v>
      </c>
      <c r="C122" s="28"/>
      <c r="D122" s="29"/>
      <c r="E122" s="29"/>
      <c r="F122" s="28"/>
      <c r="G122" s="7"/>
      <c r="H122" s="7"/>
    </row>
    <row r="123" spans="1:8" s="20" customFormat="1" ht="21" customHeight="1" hidden="1">
      <c r="A123" s="63"/>
      <c r="B123" s="64" t="s">
        <v>114</v>
      </c>
      <c r="C123" s="28">
        <f>C80+C81</f>
        <v>10127288.42</v>
      </c>
      <c r="D123" s="28">
        <f>D80+D81</f>
        <v>9230124.114</v>
      </c>
      <c r="E123" s="28">
        <f>E80+E81</f>
        <v>897164.306</v>
      </c>
      <c r="F123" s="28">
        <f>F80+F81</f>
        <v>70</v>
      </c>
      <c r="G123" s="7"/>
      <c r="H123" s="7"/>
    </row>
    <row r="124" spans="1:8" s="20" customFormat="1" ht="21" customHeight="1">
      <c r="A124" s="23"/>
      <c r="B124" s="24"/>
      <c r="C124" s="25"/>
      <c r="D124" s="25"/>
      <c r="E124" s="25"/>
      <c r="F124" s="25"/>
      <c r="G124" s="7"/>
      <c r="H124" s="7"/>
    </row>
    <row r="125" spans="1:9" s="20" customFormat="1" ht="20.25" customHeight="1">
      <c r="A125" s="23"/>
      <c r="B125" s="24"/>
      <c r="C125" s="25"/>
      <c r="D125" s="25"/>
      <c r="E125" s="25"/>
      <c r="F125" s="25"/>
      <c r="G125" s="7"/>
      <c r="H125" s="68"/>
      <c r="I125" s="68"/>
    </row>
    <row r="126" spans="1:8" s="20" customFormat="1" ht="21" customHeight="1">
      <c r="A126" s="31" t="s">
        <v>125</v>
      </c>
      <c r="B126" s="24"/>
      <c r="C126" s="25"/>
      <c r="D126" s="25"/>
      <c r="E126" s="25"/>
      <c r="F126" s="31" t="s">
        <v>126</v>
      </c>
      <c r="G126" s="31"/>
      <c r="H126" s="7"/>
    </row>
    <row r="127" spans="1:8" s="20" customFormat="1" ht="21" customHeight="1">
      <c r="A127" s="23"/>
      <c r="B127" s="24"/>
      <c r="C127" s="25"/>
      <c r="D127" s="25"/>
      <c r="E127" s="25"/>
      <c r="F127" s="25"/>
      <c r="G127" s="7"/>
      <c r="H127" s="7"/>
    </row>
    <row r="128" spans="1:8" s="20" customFormat="1" ht="21" customHeight="1">
      <c r="A128" s="23"/>
      <c r="B128" s="24"/>
      <c r="C128" s="25"/>
      <c r="D128" s="25"/>
      <c r="E128" s="25"/>
      <c r="F128" s="25"/>
      <c r="G128" s="7"/>
      <c r="H128" s="7"/>
    </row>
    <row r="129" spans="1:8" s="20" customFormat="1" ht="21" customHeight="1">
      <c r="A129" s="23"/>
      <c r="B129" s="24"/>
      <c r="C129" s="25"/>
      <c r="D129" s="25"/>
      <c r="E129" s="25"/>
      <c r="F129" s="25"/>
      <c r="G129" s="7"/>
      <c r="H129" s="7"/>
    </row>
    <row r="130" spans="1:8" s="20" customFormat="1" ht="21" customHeight="1">
      <c r="A130" s="23"/>
      <c r="B130" s="24"/>
      <c r="C130" s="25"/>
      <c r="D130" s="25"/>
      <c r="E130" s="25"/>
      <c r="F130" s="25"/>
      <c r="G130" s="7"/>
      <c r="H130" s="7"/>
    </row>
    <row r="131" spans="1:8" s="20" customFormat="1" ht="21" customHeight="1">
      <c r="A131" s="23"/>
      <c r="B131" s="24"/>
      <c r="C131" s="25"/>
      <c r="D131" s="25"/>
      <c r="E131" s="25"/>
      <c r="F131" s="25"/>
      <c r="G131" s="7"/>
      <c r="H131" s="7"/>
    </row>
    <row r="132" spans="1:8" ht="16.5" customHeight="1">
      <c r="A132" s="6"/>
      <c r="B132" s="15"/>
      <c r="C132" s="15"/>
      <c r="D132" s="6"/>
      <c r="E132" s="6"/>
      <c r="F132" s="6"/>
      <c r="G132" s="6"/>
      <c r="H132" s="6"/>
    </row>
    <row r="133" spans="1:16" s="34" customFormat="1" ht="58.5" customHeight="1" hidden="1">
      <c r="A133" s="31" t="s">
        <v>119</v>
      </c>
      <c r="B133" s="31"/>
      <c r="C133" s="31"/>
      <c r="D133" s="31"/>
      <c r="E133" s="31"/>
      <c r="F133" s="31"/>
      <c r="G133" s="32"/>
      <c r="H133" s="33"/>
      <c r="I133" s="32"/>
      <c r="J133" s="32"/>
      <c r="K133" s="32"/>
      <c r="L133" s="33"/>
      <c r="M133" s="32"/>
      <c r="N133" s="32"/>
      <c r="O133" s="31" t="s">
        <v>118</v>
      </c>
      <c r="P133" s="33"/>
    </row>
    <row r="134" spans="1:8" ht="15.75">
      <c r="A134" s="6"/>
      <c r="B134" s="16"/>
      <c r="C134" s="16"/>
      <c r="D134" s="6"/>
      <c r="E134" s="6"/>
      <c r="F134" s="6"/>
      <c r="G134" s="6"/>
      <c r="H134" s="6"/>
    </row>
    <row r="135" spans="1:8" ht="15.75">
      <c r="A135" s="6"/>
      <c r="B135" s="6"/>
      <c r="C135" s="6"/>
      <c r="D135" s="6"/>
      <c r="E135" s="6"/>
      <c r="F135" s="6"/>
      <c r="G135" s="6"/>
      <c r="H135" s="6"/>
    </row>
    <row r="136" spans="1:8" ht="18.75">
      <c r="A136" s="6"/>
      <c r="B136" s="6"/>
      <c r="C136" s="22"/>
      <c r="D136" s="6"/>
      <c r="E136" s="6"/>
      <c r="F136" s="6"/>
      <c r="G136" s="6"/>
      <c r="H136" s="6"/>
    </row>
    <row r="138" ht="18.75">
      <c r="D138" s="17"/>
    </row>
  </sheetData>
  <mergeCells count="10">
    <mergeCell ref="A6:F6"/>
    <mergeCell ref="D1:F1"/>
    <mergeCell ref="D2:F2"/>
    <mergeCell ref="A8:A10"/>
    <mergeCell ref="E8:F8"/>
    <mergeCell ref="F9:F10"/>
    <mergeCell ref="B8:B10"/>
    <mergeCell ref="E9:E10"/>
    <mergeCell ref="D8:D10"/>
    <mergeCell ref="C8:C10"/>
  </mergeCells>
  <printOptions horizontalCentered="1"/>
  <pageMargins left="0.7480314960629921" right="0.4724409448818898" top="0.25" bottom="0.31496062992125984" header="0.23" footer="0.31496062992125984"/>
  <pageSetup fitToHeight="1" fitToWidth="1" horizontalDpi="600" verticalDpi="600" orientation="landscape" paperSize="9" scale="76" r:id="rId1"/>
  <rowBreaks count="4" manualBreakCount="4">
    <brk id="27" max="255" man="1"/>
    <brk id="48" max="255" man="1"/>
    <brk id="66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Заст.нач.відділу</Manager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subject/>
  <dc:creator>Медик Валентин Володимирович</dc:creator>
  <cp:keywords>Д-1</cp:keywords>
  <dc:description/>
  <cp:lastModifiedBy>Admin</cp:lastModifiedBy>
  <cp:lastPrinted>2018-04-12T06:54:40Z</cp:lastPrinted>
  <dcterms:created xsi:type="dcterms:W3CDTF">1998-01-10T08:04:34Z</dcterms:created>
  <dcterms:modified xsi:type="dcterms:W3CDTF">2018-04-13T07:59:46Z</dcterms:modified>
  <cp:category/>
  <cp:version/>
  <cp:contentType/>
  <cp:contentStatus/>
</cp:coreProperties>
</file>