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694" activeTab="0"/>
  </bookViews>
  <sheets>
    <sheet name=" 2020 рік" sheetId="1" r:id="rId1"/>
  </sheets>
  <definedNames>
    <definedName name="_xlfn.SUMIFS" hidden="1">#NAME?</definedName>
    <definedName name="І41">#REF!</definedName>
    <definedName name="_xlnm.Print_Area" localSheetId="0">' 2020 рік'!$A$1:$J$74</definedName>
  </definedNames>
  <calcPr fullCalcOnLoad="1"/>
</workbook>
</file>

<file path=xl/sharedStrings.xml><?xml version="1.0" encoding="utf-8"?>
<sst xmlns="http://schemas.openxmlformats.org/spreadsheetml/2006/main" count="124" uniqueCount="91">
  <si>
    <t>Генпідрядник</t>
  </si>
  <si>
    <t xml:space="preserve">км </t>
  </si>
  <si>
    <t>тис. грн.</t>
  </si>
  <si>
    <t>пог.м</t>
  </si>
  <si>
    <t>Найменування об’єкта та його місцезнаходження</t>
  </si>
  <si>
    <t>План</t>
  </si>
  <si>
    <t>Оперативне виконання</t>
  </si>
  <si>
    <t>Введеня в експлуатацію</t>
  </si>
  <si>
    <t xml:space="preserve"> м²</t>
  </si>
  <si>
    <t>Автомобільні дороги місцевого значення </t>
  </si>
  <si>
    <t>Разом</t>
  </si>
  <si>
    <t>Об’єкти капітального ремонту автомобільних доріг</t>
  </si>
  <si>
    <t>Об’єкти поточного середнього ремонту автомобільних доріг</t>
  </si>
  <si>
    <t xml:space="preserve">ІНФОРМАЦІЯ </t>
  </si>
  <si>
    <t>Разом за розділом “Об’єкти поточного середнього ремонту автомобільних доріг”</t>
  </si>
  <si>
    <t>Влаштовано верхніх шарів покриття</t>
  </si>
  <si>
    <t>Експлуатаційне утримання та дрібний ремонт автомобільних доріг</t>
  </si>
  <si>
    <t>Разом за розділом “Експлуатаційне утримання та дрібний ремонт автомобільних доріг”</t>
  </si>
  <si>
    <t>Х</t>
  </si>
  <si>
    <t>Поточний середній ремонт мосту на км 15+372 автомобільної дороги загального користування місцевого значення О-02-27-03 Качківка – Дзигівка – Михайлівка</t>
  </si>
  <si>
    <t>Поточний дрібний ремонт та експлуатаційне утримання автомобільних доріг загального користування місцевого значення</t>
  </si>
  <si>
    <t>Проектно-вишукувальні роботи майбутніх років</t>
  </si>
  <si>
    <t>Гайсинський район</t>
  </si>
  <si>
    <t>Капітальний ремонт автомобільної дороги О-02-04-07 /Стрий-Тернопіль-Кропивницький-Знам’янка/-/Гайсин-Теплик/ км 0+000 – км 1+600, протяжністю 1,6 км в межах Вінницької області</t>
  </si>
  <si>
    <t>Капітальний ремонт автомобільної дороги О-02-04-08 Гайсин-Теплик км 0+800 – км 7+933, протяжністю 7,133км (м.Гайсин – с.Кущинці, Гайсинський район) в межах Вінницької області</t>
  </si>
  <si>
    <t>Капітальний ремонт автомобільної дороги О-02-04-08 Гайсин - Теплик км 7+933 – 17+860, протяжністю 9,927 км (с.Кущинці – с.Кіблич, Гайсинський район)</t>
  </si>
  <si>
    <t>Капітальний ремонт автомобільних доріг місцевого значення</t>
  </si>
  <si>
    <t>Чечельницький район</t>
  </si>
  <si>
    <t>Капітальний ремонт автомобільної дороги О-02-25-03 Чечельник-Білий Камінь, 0+000 – км 7+890, протяжністю 7,89 км в межах Вінницької області</t>
  </si>
  <si>
    <t>Капітальний ремонт штучних споруд</t>
  </si>
  <si>
    <t>Калинівський район</t>
  </si>
  <si>
    <t>Крижопільський район</t>
  </si>
  <si>
    <t>Літинський район</t>
  </si>
  <si>
    <t>Немирівський район</t>
  </si>
  <si>
    <t>Поточний середній ремонт автомобільних доріг місцевого значення</t>
  </si>
  <si>
    <t>Жмеринський район</t>
  </si>
  <si>
    <t>Поточний середній ремонт автомобільної дороги загального користування місцевого значення О-02-06-02 Браїлів-Гнівань, км 0+000 – км 6+887, протяжністю 6,887 км, в межах Вінницької області</t>
  </si>
  <si>
    <t>Козятинський район</t>
  </si>
  <si>
    <t>Поточний середній ремонт автомобільної дороги загального користування місцевого значення О-02-08-06 Білопілля – Вівсяники км 48+645 – 59+623, протяжність 10,978 км (с.Самгородок – с.Вівсяники, Козятинського району) в межах Вінницької області</t>
  </si>
  <si>
    <t>Поточний середній ремонт автомобільної дороги  загального користування місцевого значення О-02-23-01 Стара Гута - Калинівка-Турбів км 14+716 – км 18+500, протяжністю 3,784 км в межах Вінницької області</t>
  </si>
  <si>
    <t>Поточний середній ремонт автомобільної дороги загального користування місцевого значення О-02-23-01 Стара Гута - Калинівка-Турбів,  км 18+500 - км 27+965, протяжністю 9,465 км (с.Пиківська Слобідка – с.Кам’яногірка, Літинський район)</t>
  </si>
  <si>
    <t xml:space="preserve">Поточний середній ремонт автомобільної дороги загального користування місцевого значення О-02-21-05 Торків-Брацлав-Ситківці-Леухи-ст.Монастирище, км 23+790 – км 35+580, протяжністю 11,79 км в межах Вінницької області </t>
  </si>
  <si>
    <t>Поточний середній ремонт автомобільної дороги С-02-14-52 Стрий – Тернопіль – Кіровоград – Знам’янка – Немирів, на ділянці км 1+000 – км 2+690</t>
  </si>
  <si>
    <t>Тиврівський район</t>
  </si>
  <si>
    <t>Поточний середній ремонт автомобільної дороги О-02-03-01 Вінниця-Гнівань-Тиврів км 15+311 – км 37+351, протяжність 22,04 км (с.Селище – м.Тиврів) в межах Вінницької області</t>
  </si>
  <si>
    <t>Поточний середній ремонт автомобільної дороги О-02-03-01 Вінниця – Гнівань – Тиврів км 19+700 – км 23+000, протяжність 3,3 км (в межах м. Гнівань) в межах Вінницької області</t>
  </si>
  <si>
    <t>Поточний середній ремонт автомобільної дороги О-02-03-05 Вороновиця-Тиврів-Шаргород км 40+000 – 50+000, протяжність 10 км (на межі Тиврівського та Шаргородського районів, с.Красне – с.Пеньківка) в межах Вінницької області</t>
  </si>
  <si>
    <t>Тростянецький район</t>
  </si>
  <si>
    <t>Поточний середній ремонт автомобільної дороги С-02-20-21 (Вінниця-Турбів-Гайсин-Велика Михайлівка) - Гордіївка км 7+659 – км 12+271, протяжність 4,612 км в межах Вінницької області</t>
  </si>
  <si>
    <t>Тульчинський район</t>
  </si>
  <si>
    <t>Поточний середній ремонт автомобільної дороги загального користування місцевого значення О-02-21-12 Шпиків-Тульчин, км 0+000 – 7+953, протяжністю 7,953 км (дорога Р-36 – с.Торків, Тульчинський район)</t>
  </si>
  <si>
    <t>Хмільницький район</t>
  </si>
  <si>
    <t>Поточний середній ремонт автомобільної дороги  О-02-23-07 Рогинці-Корделівка-Дружне, км 00+000 - км 01+260, протяжністю 1,260 км в межах Вінницької області</t>
  </si>
  <si>
    <t>Поточний середній ремонт штучних споруд</t>
  </si>
  <si>
    <t>Шаргородський район</t>
  </si>
  <si>
    <t xml:space="preserve">Поточний середній ремонт мосту на км 65+564 автомобільної дороги загального користування місцевого значення О-02-03-05 Вороновиця – Тиврів – Шаргород </t>
  </si>
  <si>
    <t>Ямпільський район</t>
  </si>
  <si>
    <t>ПП Б.В.В-БУД</t>
  </si>
  <si>
    <t>ТОВ "Спільне українсько-австрійське підприємство "Інтервіас"</t>
  </si>
  <si>
    <t>ТОВ Шляхбудматеріали</t>
  </si>
  <si>
    <t>ТОВ „Енергетично-дорожнє будівництво”</t>
  </si>
  <si>
    <t>ТОВ "СУАП "Інтервіас Україна"</t>
  </si>
  <si>
    <t xml:space="preserve">ТОВ "Ростдорстрой"  </t>
  </si>
  <si>
    <t xml:space="preserve">ПП "Автомагістраль"  </t>
  </si>
  <si>
    <t>Разом за розділом “Автомобільні дороги місцевого значення ”</t>
  </si>
  <si>
    <t>Поточний середній ремонт автомобільної дороги  загального користування місцевого значення О-02-21-12 Шпиків-Тульчин 7+953 – км 22+100, протяжністю 14,147 км (с.Торків – м.Тульчин) в межах Вінницької області</t>
  </si>
  <si>
    <t xml:space="preserve">ТОВ "Шляхбуд"      </t>
  </si>
  <si>
    <t xml:space="preserve">ТОВ "Ростдорстрой"      </t>
  </si>
  <si>
    <t xml:space="preserve">ТОВ "ЛЕОН-Ш"     </t>
  </si>
  <si>
    <t>Вінниицький район</t>
  </si>
  <si>
    <t>Поточний середній ремонт автомобільної дороги загального користування місцевого значення О-02-03-01 Вінниця-Гнівань-Тиврів на ділянці км 5+887 – км 8+683, протяжністю 2,796 км в межах Вінницької області (влаштування зовнішньої мережі освітлення)</t>
  </si>
  <si>
    <t>Капітальний ремонт водопропускної споруди на км 13+229 автомобільної дороги загального користування місцевого значення С-02-11-24  Багринівці –  Літин –  Уладівка в межах Вінницькій області</t>
  </si>
  <si>
    <t xml:space="preserve">Капітальний ремонт мосту на км 04+137 автомобільної дороги загального користування місцевого значення О-02-07-02 Чернятин – Калинівка – Шепіївка  в межах Вінницькій області </t>
  </si>
  <si>
    <t xml:space="preserve">Капітальний ремонт водопропускної споруди на км 13+647 автомобільної дороги загального користування місцевого значення О-02-07-02 Чернятин – Калинівка – Шепіївка  в межах Вінницькій області </t>
  </si>
  <si>
    <t>Капітальний ремонт водопропускної споруди на км 9+092 автомобільної дороги загального користування місцевого значення С-02-09-04 Петрунівка - Суха Долина  в межах Вінницької області</t>
  </si>
  <si>
    <t xml:space="preserve">Капітальний ремонт мосту на км 4+153 автомобільної дороги загального користування місцевого значення О-02-11-06 Бруслинів–Стрижавка в межах Вінницькій області </t>
  </si>
  <si>
    <t xml:space="preserve">Капітальний ремонт мосту на км 2+247 автомобільної дороги загального користування місцевого значення С-02-14-52 (Стрий-Тернопіль-Кропивницький-Знам’янка)–Немирів в межах Вінницької області </t>
  </si>
  <si>
    <t xml:space="preserve">Капітальний ремонт мосту на км 36+040 автомобільної дороги загального користування місцевого значення О-02-21-05  Торків–Брацлав–Леухи–ст.Монастирище в межах Вінницької області </t>
  </si>
  <si>
    <t xml:space="preserve">Капітальний ремонт мосту на км 2+230 автомобільної дороги загального користування місцевого значення О-02-11-02 Літин-Бірків в межах Вінницької області </t>
  </si>
  <si>
    <t>ТОВ "ТБС-ПРОФ"</t>
  </si>
  <si>
    <t>ПрАТ "Хмельницьке ШБУ №56"</t>
  </si>
  <si>
    <t>Розробка проєктної документації на поточний середній ремонт автомобільної дороги О-02-02-03 /Східний об'їзд м.Бершадь км 5+356 – км 11+121, протяжністю 5,765 км в межах Вінницької області</t>
  </si>
  <si>
    <t>Розробка проєктної документації на поточний середній ремонт автомобільної дороги О-02-04-08 Гайсин-Теплик км 17+860 - км 30+436, протяжністю 12,576 км в межах Вінницької області</t>
  </si>
  <si>
    <t>Розробка проєктної документації на поточний середній ремонт мосту на км 30+214 автомобільної дороги загального користування місцевого значення О-02-12-04 Вендичани-Чернівці-Томашпіль в межах Вінницької області</t>
  </si>
  <si>
    <t>Розробка проєктної документації на поточний середній ремонт мосту на км 27+151 автомобільної дороги загального користування місцевого значення О-02-12-04 Вендичани-Чернівці-Томашпіль в межах Вінницької області</t>
  </si>
  <si>
    <t>Розробка проєктної документації на поточний середній ремонт автомобільної дороги О-02-01-10 Бар-Шаргород-Нові Хоменки км 0+000 - км 5+520, протяжністю 5,52 км в межах Вінницької області</t>
  </si>
  <si>
    <t>ТОВ "АВТОСТРАДА"</t>
  </si>
  <si>
    <t>ТОВ Шляхбудма-теріали</t>
  </si>
  <si>
    <t>ДП "ГРАНІТ УКРАЇНА"</t>
  </si>
  <si>
    <t>Додаток _№1</t>
  </si>
  <si>
    <t xml:space="preserve"> про виконання робіт з будівництва, реконструкції, капітального та поточного середнього ремонтів автомобільних доріг загального користування місцевого значення за рахунок  субвенції з державного бюджету місцевим бюджетам за бюджетною програмою 3131090  у 2020 році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</si>
</sst>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-;\-* #,##0_-;_-* &quot;-&quot;_-;_-@_-"/>
    <numFmt numFmtId="173" formatCode="_-* #,##0.00_-;\-* #,##0.00_-;_-* &quot;-&quot;??_-;_-@_-"/>
    <numFmt numFmtId="174" formatCode="_-* #,##0\ &quot;р.&quot;_-;\-* #,##0\ &quot;р.&quot;_-;_-* &quot;-&quot;\ &quot;р.&quot;_-;_-@_-"/>
    <numFmt numFmtId="175" formatCode="_-* #,##0\ _р_._-;\-* #,##0\ _р_._-;_-* &quot;-&quot;\ _р_._-;_-@_-"/>
    <numFmt numFmtId="176" formatCode="_-* #,##0.00\ &quot;р.&quot;_-;\-* #,##0.00\ &quot;р.&quot;_-;_-* &quot;-&quot;??\ &quot;р.&quot;_-;_-@_-"/>
    <numFmt numFmtId="177" formatCode="_-* #,##0.00\ _р_._-;\-* #,##0.00\ _р_._-;_-* &quot;-&quot;??\ _р_._-;_-@_-"/>
    <numFmt numFmtId="178" formatCode="0.0"/>
    <numFmt numFmtId="179" formatCode="0.000"/>
    <numFmt numFmtId="180" formatCode="#,##0.0"/>
    <numFmt numFmtId="181" formatCode="#,##0.000"/>
    <numFmt numFmtId="182" formatCode="_(* #,##0.00_);_(* \(#,##0.00\);_(* &quot;-&quot;??_);_(@_)"/>
    <numFmt numFmtId="183" formatCode="#,##0.00000"/>
    <numFmt numFmtId="184" formatCode="0.00000"/>
    <numFmt numFmtId="185" formatCode="#,##0.0####"/>
    <numFmt numFmtId="186" formatCode="#,##0.0########"/>
    <numFmt numFmtId="187" formatCode="#,##0.0000"/>
    <numFmt numFmtId="188" formatCode="#,##0.000000"/>
    <numFmt numFmtId="189" formatCode="#,##0.0000000"/>
  </numFmts>
  <fonts count="56">
    <font>
      <sz val="14"/>
      <name val="Times New Roman Cyr"/>
      <family val="0"/>
    </font>
    <font>
      <b/>
      <sz val="14"/>
      <name val="Times New Roman Cyr"/>
      <family val="0"/>
    </font>
    <font>
      <i/>
      <sz val="14"/>
      <name val="Times New Roman Cyr"/>
      <family val="0"/>
    </font>
    <font>
      <b/>
      <i/>
      <sz val="14"/>
      <name val="Times New Roman Cyr"/>
      <family val="0"/>
    </font>
    <font>
      <u val="single"/>
      <sz val="10.5"/>
      <color indexed="12"/>
      <name val="Times New Roman Cyr"/>
      <family val="0"/>
    </font>
    <font>
      <u val="single"/>
      <sz val="10.5"/>
      <color indexed="36"/>
      <name val="Times New Roman Cyr"/>
      <family val="0"/>
    </font>
    <font>
      <sz val="8"/>
      <name val="Times New Roman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b/>
      <i/>
      <sz val="15"/>
      <name val="Times New Roman"/>
      <family val="1"/>
    </font>
    <font>
      <b/>
      <sz val="15"/>
      <name val="Times New Roman"/>
      <family val="1"/>
    </font>
    <font>
      <i/>
      <sz val="12"/>
      <name val="Times New Roman"/>
      <family val="1"/>
    </font>
    <font>
      <b/>
      <i/>
      <sz val="14"/>
      <name val="Times New Roman"/>
      <family val="1"/>
    </font>
    <font>
      <sz val="13"/>
      <name val="Times New Roman"/>
      <family val="1"/>
    </font>
    <font>
      <sz val="13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33333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7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9" fillId="0" borderId="0">
      <alignment/>
      <protection/>
    </xf>
    <xf numFmtId="0" fontId="3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5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left" vertical="center"/>
    </xf>
    <xf numFmtId="0" fontId="10" fillId="33" borderId="10" xfId="0" applyFont="1" applyFill="1" applyBorder="1" applyAlignment="1">
      <alignment horizontal="center" vertical="center"/>
    </xf>
    <xf numFmtId="185" fontId="13" fillId="33" borderId="11" xfId="0" applyNumberFormat="1" applyFont="1" applyFill="1" applyBorder="1" applyAlignment="1">
      <alignment vertical="center" wrapText="1"/>
    </xf>
    <xf numFmtId="185" fontId="14" fillId="33" borderId="11" xfId="0" applyNumberFormat="1" applyFont="1" applyFill="1" applyBorder="1" applyAlignment="1">
      <alignment vertical="center" wrapText="1"/>
    </xf>
    <xf numFmtId="180" fontId="10" fillId="0" borderId="11" xfId="0" applyNumberFormat="1" applyFont="1" applyBorder="1" applyAlignment="1">
      <alignment horizontal="center" vertical="center"/>
    </xf>
    <xf numFmtId="180" fontId="12" fillId="34" borderId="11" xfId="0" applyNumberFormat="1" applyFont="1" applyFill="1" applyBorder="1" applyAlignment="1">
      <alignment horizontal="center" vertical="center"/>
    </xf>
    <xf numFmtId="181" fontId="12" fillId="34" borderId="11" xfId="0" applyNumberFormat="1" applyFont="1" applyFill="1" applyBorder="1" applyAlignment="1">
      <alignment horizontal="center" vertical="center" wrapText="1"/>
    </xf>
    <xf numFmtId="181" fontId="12" fillId="34" borderId="11" xfId="0" applyNumberFormat="1" applyFont="1" applyFill="1" applyBorder="1" applyAlignment="1">
      <alignment horizontal="center" vertical="center"/>
    </xf>
    <xf numFmtId="0" fontId="11" fillId="34" borderId="11" xfId="54" applyFont="1" applyFill="1" applyBorder="1" applyAlignment="1">
      <alignment horizontal="center" vertical="top" wrapText="1"/>
      <protection/>
    </xf>
    <xf numFmtId="0" fontId="10" fillId="34" borderId="11" xfId="54" applyFont="1" applyFill="1" applyBorder="1" applyAlignment="1">
      <alignment horizontal="justify" vertical="top" wrapText="1"/>
      <protection/>
    </xf>
    <xf numFmtId="0" fontId="17" fillId="34" borderId="11" xfId="0" applyFont="1" applyFill="1" applyBorder="1" applyAlignment="1">
      <alignment horizontal="left" vertical="center" wrapText="1"/>
    </xf>
    <xf numFmtId="0" fontId="16" fillId="34" borderId="11" xfId="54" applyFont="1" applyFill="1" applyBorder="1" applyAlignment="1">
      <alignment horizontal="justify" vertical="center" wrapText="1"/>
      <protection/>
    </xf>
    <xf numFmtId="0" fontId="19" fillId="34" borderId="11" xfId="0" applyFont="1" applyFill="1" applyBorder="1" applyAlignment="1">
      <alignment horizontal="left" vertical="top" wrapText="1"/>
    </xf>
    <xf numFmtId="181" fontId="15" fillId="34" borderId="11" xfId="0" applyNumberFormat="1" applyFont="1" applyFill="1" applyBorder="1" applyAlignment="1">
      <alignment horizontal="center" vertical="center" wrapText="1"/>
    </xf>
    <xf numFmtId="0" fontId="19" fillId="34" borderId="11" xfId="54" applyFont="1" applyFill="1" applyBorder="1" applyAlignment="1">
      <alignment horizontal="justify" vertical="center" wrapText="1"/>
      <protection/>
    </xf>
    <xf numFmtId="180" fontId="12" fillId="34" borderId="11" xfId="0" applyNumberFormat="1" applyFont="1" applyFill="1" applyBorder="1" applyAlignment="1">
      <alignment horizontal="center" vertical="center" wrapText="1"/>
    </xf>
    <xf numFmtId="0" fontId="10" fillId="34" borderId="0" xfId="0" applyFont="1" applyFill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183" fontId="10" fillId="34" borderId="0" xfId="0" applyNumberFormat="1" applyFont="1" applyFill="1" applyAlignment="1">
      <alignment horizontal="center" vertical="center"/>
    </xf>
    <xf numFmtId="0" fontId="10" fillId="34" borderId="11" xfId="0" applyFont="1" applyFill="1" applyBorder="1" applyAlignment="1">
      <alignment horizontal="left" vertical="center" wrapText="1"/>
    </xf>
    <xf numFmtId="180" fontId="15" fillId="34" borderId="11" xfId="0" applyNumberFormat="1" applyFont="1" applyFill="1" applyBorder="1" applyAlignment="1">
      <alignment horizontal="center" vertical="center" wrapText="1"/>
    </xf>
    <xf numFmtId="0" fontId="15" fillId="34" borderId="11" xfId="0" applyFont="1" applyFill="1" applyBorder="1" applyAlignment="1">
      <alignment horizontal="center" vertical="center" wrapText="1"/>
    </xf>
    <xf numFmtId="0" fontId="55" fillId="34" borderId="0" xfId="0" applyFont="1" applyFill="1" applyAlignment="1">
      <alignment horizontal="left" vertical="center" wrapText="1"/>
    </xf>
    <xf numFmtId="0" fontId="55" fillId="34" borderId="0" xfId="0" applyFont="1" applyFill="1" applyAlignment="1">
      <alignment horizontal="left" wrapText="1"/>
    </xf>
    <xf numFmtId="0" fontId="15" fillId="33" borderId="0" xfId="0" applyFont="1" applyFill="1" applyAlignment="1">
      <alignment horizontal="left" vertical="center"/>
    </xf>
    <xf numFmtId="181" fontId="14" fillId="34" borderId="11" xfId="0" applyNumberFormat="1" applyFont="1" applyFill="1" applyBorder="1" applyAlignment="1">
      <alignment vertical="center" wrapText="1"/>
    </xf>
    <xf numFmtId="0" fontId="10" fillId="34" borderId="11" xfId="54" applyFont="1" applyFill="1" applyBorder="1" applyAlignment="1">
      <alignment horizontal="left" vertical="top" wrapText="1"/>
      <protection/>
    </xf>
    <xf numFmtId="181" fontId="1" fillId="34" borderId="11" xfId="0" applyNumberFormat="1" applyFont="1" applyFill="1" applyBorder="1" applyAlignment="1">
      <alignment horizontal="center" vertical="center"/>
    </xf>
    <xf numFmtId="181" fontId="0" fillId="34" borderId="11" xfId="0" applyNumberFormat="1" applyFont="1" applyFill="1" applyBorder="1" applyAlignment="1">
      <alignment horizontal="center" vertical="center"/>
    </xf>
    <xf numFmtId="181" fontId="0" fillId="34" borderId="12" xfId="0" applyNumberFormat="1" applyFont="1" applyFill="1" applyBorder="1" applyAlignment="1">
      <alignment horizontal="center" vertical="center"/>
    </xf>
    <xf numFmtId="180" fontId="12" fillId="0" borderId="11" xfId="0" applyNumberFormat="1" applyFont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181" fontId="2" fillId="34" borderId="11" xfId="0" applyNumberFormat="1" applyFont="1" applyFill="1" applyBorder="1" applyAlignment="1">
      <alignment horizontal="center" vertical="center"/>
    </xf>
    <xf numFmtId="0" fontId="10" fillId="34" borderId="0" xfId="0" applyFont="1" applyFill="1" applyAlignment="1">
      <alignment horizontal="center" vertical="center" wrapText="1"/>
    </xf>
    <xf numFmtId="180" fontId="2" fillId="34" borderId="11" xfId="0" applyNumberFormat="1" applyFont="1" applyFill="1" applyBorder="1" applyAlignment="1">
      <alignment horizontal="center" vertical="center"/>
    </xf>
    <xf numFmtId="181" fontId="3" fillId="34" borderId="11" xfId="0" applyNumberFormat="1" applyFont="1" applyFill="1" applyBorder="1" applyAlignment="1">
      <alignment horizontal="center" vertical="center"/>
    </xf>
    <xf numFmtId="180" fontId="3" fillId="34" borderId="11" xfId="0" applyNumberFormat="1" applyFont="1" applyFill="1" applyBorder="1" applyAlignment="1">
      <alignment horizontal="center" vertical="center"/>
    </xf>
    <xf numFmtId="181" fontId="10" fillId="34" borderId="11" xfId="0" applyNumberFormat="1" applyFont="1" applyFill="1" applyBorder="1" applyAlignment="1">
      <alignment horizontal="left" vertical="center" wrapText="1"/>
    </xf>
    <xf numFmtId="0" fontId="11" fillId="34" borderId="11" xfId="0" applyFont="1" applyFill="1" applyBorder="1" applyAlignment="1">
      <alignment horizontal="left" vertical="center"/>
    </xf>
    <xf numFmtId="0" fontId="3" fillId="34" borderId="11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 wrapText="1"/>
    </xf>
    <xf numFmtId="181" fontId="2" fillId="34" borderId="11" xfId="0" applyNumberFormat="1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left" vertical="center" wrapText="1"/>
    </xf>
    <xf numFmtId="0" fontId="10" fillId="34" borderId="11" xfId="0" applyFont="1" applyFill="1" applyBorder="1" applyAlignment="1">
      <alignment horizontal="center" vertical="center" wrapText="1"/>
    </xf>
    <xf numFmtId="181" fontId="2" fillId="34" borderId="11" xfId="0" applyNumberFormat="1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left" vertical="top" wrapText="1"/>
    </xf>
    <xf numFmtId="0" fontId="10" fillId="34" borderId="11" xfId="54" applyFont="1" applyFill="1" applyBorder="1" applyAlignment="1">
      <alignment horizontal="left" vertical="center" wrapText="1"/>
      <protection/>
    </xf>
    <xf numFmtId="180" fontId="20" fillId="34" borderId="11" xfId="0" applyNumberFormat="1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/>
    </xf>
    <xf numFmtId="0" fontId="20" fillId="34" borderId="11" xfId="0" applyFont="1" applyFill="1" applyBorder="1" applyAlignment="1">
      <alignment horizontal="center" vertical="center"/>
    </xf>
    <xf numFmtId="185" fontId="14" fillId="33" borderId="0" xfId="0" applyNumberFormat="1" applyFont="1" applyFill="1" applyBorder="1" applyAlignment="1">
      <alignment vertical="center" wrapText="1"/>
    </xf>
    <xf numFmtId="181" fontId="12" fillId="34" borderId="0" xfId="0" applyNumberFormat="1" applyFont="1" applyFill="1" applyBorder="1" applyAlignment="1">
      <alignment horizontal="center" vertical="center"/>
    </xf>
    <xf numFmtId="181" fontId="12" fillId="0" borderId="0" xfId="0" applyNumberFormat="1" applyFont="1" applyBorder="1" applyAlignment="1">
      <alignment horizontal="center" vertical="center"/>
    </xf>
    <xf numFmtId="181" fontId="1" fillId="34" borderId="0" xfId="0" applyNumberFormat="1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180" fontId="10" fillId="34" borderId="11" xfId="0" applyNumberFormat="1" applyFont="1" applyFill="1" applyBorder="1" applyAlignment="1">
      <alignment horizontal="center" vertical="center" wrapText="1"/>
    </xf>
    <xf numFmtId="0" fontId="10" fillId="34" borderId="0" xfId="0" applyFont="1" applyFill="1" applyAlignment="1">
      <alignment horizontal="left" vertical="center"/>
    </xf>
    <xf numFmtId="180" fontId="10" fillId="34" borderId="11" xfId="0" applyNumberFormat="1" applyFont="1" applyFill="1" applyBorder="1" applyAlignment="1">
      <alignment horizontal="center" vertical="center"/>
    </xf>
    <xf numFmtId="180" fontId="0" fillId="34" borderId="11" xfId="0" applyNumberFormat="1" applyFont="1" applyFill="1" applyBorder="1" applyAlignment="1">
      <alignment horizontal="center" vertical="center"/>
    </xf>
    <xf numFmtId="180" fontId="11" fillId="34" borderId="11" xfId="0" applyNumberFormat="1" applyFont="1" applyFill="1" applyBorder="1" applyAlignment="1">
      <alignment horizontal="center" vertical="center"/>
    </xf>
    <xf numFmtId="180" fontId="18" fillId="34" borderId="11" xfId="0" applyNumberFormat="1" applyFont="1" applyFill="1" applyBorder="1" applyAlignment="1">
      <alignment horizontal="center" vertical="center" wrapText="1"/>
    </xf>
    <xf numFmtId="180" fontId="1" fillId="34" borderId="11" xfId="0" applyNumberFormat="1" applyFont="1" applyFill="1" applyBorder="1" applyAlignment="1">
      <alignment horizontal="center" vertical="center"/>
    </xf>
    <xf numFmtId="180" fontId="1" fillId="34" borderId="12" xfId="0" applyNumberFormat="1" applyFont="1" applyFill="1" applyBorder="1" applyAlignment="1">
      <alignment horizontal="center" vertical="center"/>
    </xf>
    <xf numFmtId="180" fontId="0" fillId="34" borderId="12" xfId="0" applyNumberFormat="1" applyFont="1" applyFill="1" applyBorder="1" applyAlignment="1">
      <alignment horizontal="center" vertical="center"/>
    </xf>
    <xf numFmtId="180" fontId="19" fillId="34" borderId="11" xfId="0" applyNumberFormat="1" applyFont="1" applyFill="1" applyBorder="1" applyAlignment="1">
      <alignment horizontal="center" vertical="center" wrapText="1"/>
    </xf>
    <xf numFmtId="180" fontId="2" fillId="0" borderId="11" xfId="0" applyNumberFormat="1" applyFont="1" applyBorder="1" applyAlignment="1">
      <alignment horizontal="center" vertical="center"/>
    </xf>
    <xf numFmtId="180" fontId="18" fillId="34" borderId="11" xfId="54" applyNumberFormat="1" applyFont="1" applyFill="1" applyBorder="1" applyAlignment="1">
      <alignment horizontal="center" vertical="center" wrapText="1"/>
      <protection/>
    </xf>
    <xf numFmtId="180" fontId="10" fillId="34" borderId="11" xfId="54" applyNumberFormat="1" applyFont="1" applyFill="1" applyBorder="1" applyAlignment="1">
      <alignment horizontal="center" vertical="center" wrapText="1"/>
      <protection/>
    </xf>
    <xf numFmtId="181" fontId="10" fillId="34" borderId="11" xfId="0" applyNumberFormat="1" applyFont="1" applyFill="1" applyBorder="1" applyAlignment="1">
      <alignment horizontal="center" vertical="center"/>
    </xf>
    <xf numFmtId="181" fontId="0" fillId="34" borderId="11" xfId="0" applyNumberFormat="1" applyFill="1" applyBorder="1" applyAlignment="1">
      <alignment horizontal="center" vertical="center"/>
    </xf>
    <xf numFmtId="180" fontId="11" fillId="34" borderId="11" xfId="0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 wrapText="1"/>
    </xf>
    <xf numFmtId="0" fontId="20" fillId="34" borderId="13" xfId="0" applyFont="1" applyFill="1" applyBorder="1" applyAlignment="1">
      <alignment horizontal="center" vertical="center" wrapText="1"/>
    </xf>
    <xf numFmtId="0" fontId="20" fillId="34" borderId="14" xfId="0" applyFont="1" applyFill="1" applyBorder="1" applyAlignment="1">
      <alignment horizontal="center" vertical="center" wrapText="1"/>
    </xf>
    <xf numFmtId="0" fontId="21" fillId="34" borderId="15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80" fontId="10" fillId="34" borderId="11" xfId="0" applyNumberFormat="1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/>
    </xf>
    <xf numFmtId="185" fontId="13" fillId="33" borderId="13" xfId="0" applyNumberFormat="1" applyFont="1" applyFill="1" applyBorder="1" applyAlignment="1">
      <alignment horizontal="center" vertical="center" wrapText="1"/>
    </xf>
    <xf numFmtId="185" fontId="13" fillId="33" borderId="14" xfId="0" applyNumberFormat="1" applyFont="1" applyFill="1" applyBorder="1" applyAlignment="1">
      <alignment horizontal="center" vertical="center" wrapText="1"/>
    </xf>
    <xf numFmtId="0" fontId="20" fillId="34" borderId="11" xfId="0" applyFont="1" applyFill="1" applyBorder="1" applyAlignment="1">
      <alignment horizontal="center" vertical="center" wrapText="1"/>
    </xf>
    <xf numFmtId="181" fontId="11" fillId="34" borderId="11" xfId="0" applyNumberFormat="1" applyFont="1" applyFill="1" applyBorder="1" applyAlignment="1">
      <alignment horizontal="center" vertical="center" wrapText="1"/>
    </xf>
    <xf numFmtId="181" fontId="2" fillId="34" borderId="11" xfId="0" applyNumberFormat="1" applyFont="1" applyFill="1" applyBorder="1" applyAlignment="1">
      <alignment horizontal="center" vertical="center"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3 2" xfId="56"/>
    <cellStyle name="Обычный 3" xfId="57"/>
    <cellStyle name="Обычный 4" xfId="58"/>
    <cellStyle name="Обычный 4 2" xfId="59"/>
    <cellStyle name="Обычный 4_Щочетвергова  форма по вик.рем.-буд. робіт на 11.05.17" xfId="60"/>
    <cellStyle name="Обычный 5" xfId="61"/>
    <cellStyle name="Обычный 5 3" xfId="62"/>
    <cellStyle name="Обычный 6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Финансовый 2" xfId="73"/>
    <cellStyle name="Финансовый 2 2" xfId="74"/>
    <cellStyle name="Финансовый 3" xfId="75"/>
    <cellStyle name="Финансовый 3 2" xfId="76"/>
    <cellStyle name="Финансовый 4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showZeros="0" tabSelected="1" view="pageBreakPreview" zoomScale="70" zoomScaleNormal="55" zoomScaleSheetLayoutView="70" workbookViewId="0" topLeftCell="A1">
      <pane ySplit="7" topLeftCell="A8" activePane="bottomLeft" state="frozen"/>
      <selection pane="topLeft" activeCell="A1" sqref="A1"/>
      <selection pane="bottomLeft" activeCell="A32" sqref="A32:J32"/>
    </sheetView>
  </sheetViews>
  <sheetFormatPr defaultColWidth="8.66015625" defaultRowHeight="18"/>
  <cols>
    <col min="1" max="1" width="55.33203125" style="4" customWidth="1"/>
    <col min="2" max="2" width="15.25" style="2" customWidth="1"/>
    <col min="3" max="3" width="8.91015625" style="2" customWidth="1"/>
    <col min="4" max="4" width="8.08203125" style="2" customWidth="1"/>
    <col min="5" max="5" width="12" style="2" customWidth="1"/>
    <col min="6" max="6" width="15.66015625" style="20" customWidth="1"/>
    <col min="7" max="7" width="9.08203125" style="20" customWidth="1"/>
    <col min="8" max="8" width="8.91015625" style="20" customWidth="1"/>
    <col min="9" max="9" width="12.91015625" style="20" customWidth="1"/>
    <col min="10" max="10" width="20.91015625" style="37" customWidth="1"/>
    <col min="11" max="16384" width="8.91015625" style="1" customWidth="1"/>
  </cols>
  <sheetData>
    <row r="1" ht="18.75">
      <c r="J1" s="37" t="s">
        <v>89</v>
      </c>
    </row>
    <row r="2" ht="18.75">
      <c r="A2" s="60"/>
    </row>
    <row r="3" spans="1:10" ht="25.5" customHeight="1">
      <c r="A3" s="76" t="s">
        <v>13</v>
      </c>
      <c r="B3" s="76"/>
      <c r="C3" s="76"/>
      <c r="D3" s="76"/>
      <c r="E3" s="76"/>
      <c r="F3" s="76"/>
      <c r="G3" s="76"/>
      <c r="H3" s="76"/>
      <c r="I3" s="76"/>
      <c r="J3" s="76"/>
    </row>
    <row r="4" spans="1:10" ht="39" customHeight="1">
      <c r="A4" s="76" t="s">
        <v>90</v>
      </c>
      <c r="B4" s="76"/>
      <c r="C4" s="76"/>
      <c r="D4" s="76"/>
      <c r="E4" s="76"/>
      <c r="F4" s="76"/>
      <c r="G4" s="76"/>
      <c r="H4" s="76"/>
      <c r="I4" s="76"/>
      <c r="J4" s="76"/>
    </row>
    <row r="5" spans="1:10" ht="15.75" customHeight="1">
      <c r="A5" s="3"/>
      <c r="B5" s="5"/>
      <c r="C5" s="5"/>
      <c r="D5" s="5"/>
      <c r="E5" s="5"/>
      <c r="F5" s="21"/>
      <c r="G5" s="21"/>
      <c r="H5" s="21"/>
      <c r="I5" s="21"/>
      <c r="J5" s="21"/>
    </row>
    <row r="6" spans="1:10" ht="51.75" customHeight="1">
      <c r="A6" s="80" t="s">
        <v>4</v>
      </c>
      <c r="B6" s="51" t="s">
        <v>5</v>
      </c>
      <c r="C6" s="77" t="s">
        <v>7</v>
      </c>
      <c r="D6" s="78"/>
      <c r="E6" s="79"/>
      <c r="F6" s="51" t="s">
        <v>6</v>
      </c>
      <c r="G6" s="77" t="s">
        <v>15</v>
      </c>
      <c r="H6" s="78"/>
      <c r="I6" s="79"/>
      <c r="J6" s="87" t="s">
        <v>0</v>
      </c>
    </row>
    <row r="7" spans="1:10" ht="51" customHeight="1">
      <c r="A7" s="81"/>
      <c r="B7" s="52" t="s">
        <v>2</v>
      </c>
      <c r="C7" s="52" t="s">
        <v>1</v>
      </c>
      <c r="D7" s="52" t="s">
        <v>3</v>
      </c>
      <c r="E7" s="52" t="s">
        <v>8</v>
      </c>
      <c r="F7" s="53" t="s">
        <v>2</v>
      </c>
      <c r="G7" s="53" t="s">
        <v>1</v>
      </c>
      <c r="H7" s="53" t="s">
        <v>3</v>
      </c>
      <c r="I7" s="53" t="s">
        <v>8</v>
      </c>
      <c r="J7" s="87"/>
    </row>
    <row r="8" spans="1:10" ht="30.75" customHeight="1">
      <c r="A8" s="83" t="s">
        <v>11</v>
      </c>
      <c r="B8" s="84"/>
      <c r="C8" s="84"/>
      <c r="D8" s="84"/>
      <c r="E8" s="84"/>
      <c r="F8" s="84"/>
      <c r="G8" s="84"/>
      <c r="H8" s="84"/>
      <c r="I8" s="84"/>
      <c r="J8" s="84"/>
    </row>
    <row r="9" spans="1:10" ht="25.5" customHeight="1">
      <c r="A9" s="74" t="s">
        <v>9</v>
      </c>
      <c r="B9" s="75"/>
      <c r="C9" s="75"/>
      <c r="D9" s="75"/>
      <c r="E9" s="75"/>
      <c r="F9" s="75"/>
      <c r="G9" s="75"/>
      <c r="H9" s="75"/>
      <c r="I9" s="75"/>
      <c r="J9" s="75"/>
    </row>
    <row r="10" spans="1:10" ht="37.5" customHeight="1">
      <c r="A10" s="14" t="s">
        <v>21</v>
      </c>
      <c r="B10" s="19">
        <v>7327.3</v>
      </c>
      <c r="C10" s="59"/>
      <c r="D10" s="59"/>
      <c r="E10" s="59"/>
      <c r="F10" s="19">
        <v>6304.48889</v>
      </c>
      <c r="G10" s="59"/>
      <c r="H10" s="59"/>
      <c r="I10" s="59"/>
      <c r="J10" s="44"/>
    </row>
    <row r="11" spans="1:10" ht="39" customHeight="1">
      <c r="A11" s="14" t="s">
        <v>26</v>
      </c>
      <c r="B11" s="19">
        <f aca="true" t="shared" si="0" ref="B11:G11">SUM(B13:B17)</f>
        <v>233573.68</v>
      </c>
      <c r="C11" s="19">
        <f t="shared" si="0"/>
        <v>16.490000000000002</v>
      </c>
      <c r="D11" s="19">
        <f t="shared" si="0"/>
        <v>0</v>
      </c>
      <c r="E11" s="19">
        <f t="shared" si="0"/>
        <v>0</v>
      </c>
      <c r="F11" s="19">
        <f t="shared" si="0"/>
        <v>205562.28389999998</v>
      </c>
      <c r="G11" s="19">
        <f t="shared" si="0"/>
        <v>10.690000000000001</v>
      </c>
      <c r="H11" s="19">
        <v>0</v>
      </c>
      <c r="I11" s="19">
        <v>0</v>
      </c>
      <c r="J11" s="44"/>
    </row>
    <row r="12" spans="1:10" ht="18.75">
      <c r="A12" s="12" t="s">
        <v>22</v>
      </c>
      <c r="B12" s="59"/>
      <c r="C12" s="59"/>
      <c r="D12" s="59"/>
      <c r="E12" s="59"/>
      <c r="F12" s="59"/>
      <c r="G12" s="59"/>
      <c r="H12" s="59"/>
      <c r="I12" s="59"/>
      <c r="J12" s="44"/>
    </row>
    <row r="13" spans="1:10" ht="80.25" customHeight="1">
      <c r="A13" s="13" t="s">
        <v>23</v>
      </c>
      <c r="B13" s="59">
        <v>24611.31</v>
      </c>
      <c r="C13" s="70">
        <v>1.49</v>
      </c>
      <c r="D13" s="59"/>
      <c r="E13" s="59"/>
      <c r="F13" s="59">
        <v>24600.80542</v>
      </c>
      <c r="G13" s="59">
        <v>1.49</v>
      </c>
      <c r="H13" s="59"/>
      <c r="I13" s="59"/>
      <c r="J13" s="25" t="s">
        <v>80</v>
      </c>
    </row>
    <row r="14" spans="1:10" ht="61.5" customHeight="1">
      <c r="A14" s="13" t="s">
        <v>24</v>
      </c>
      <c r="B14" s="59">
        <v>68771.78</v>
      </c>
      <c r="C14" s="70">
        <v>5</v>
      </c>
      <c r="D14" s="59"/>
      <c r="E14" s="59"/>
      <c r="F14" s="59">
        <v>65802.9212</v>
      </c>
      <c r="G14" s="59">
        <v>2.9</v>
      </c>
      <c r="H14" s="59"/>
      <c r="I14" s="59"/>
      <c r="J14" s="25" t="s">
        <v>66</v>
      </c>
    </row>
    <row r="15" spans="1:10" ht="64.5" customHeight="1">
      <c r="A15" s="13" t="s">
        <v>25</v>
      </c>
      <c r="B15" s="59">
        <v>69429.978</v>
      </c>
      <c r="C15" s="70">
        <v>5</v>
      </c>
      <c r="D15" s="59"/>
      <c r="E15" s="59"/>
      <c r="F15" s="59">
        <v>67411.85895</v>
      </c>
      <c r="G15" s="59">
        <v>5</v>
      </c>
      <c r="H15" s="59"/>
      <c r="I15" s="59"/>
      <c r="J15" s="25" t="s">
        <v>62</v>
      </c>
    </row>
    <row r="16" spans="1:10" ht="18.75">
      <c r="A16" s="12" t="s">
        <v>27</v>
      </c>
      <c r="B16" s="59"/>
      <c r="C16" s="59"/>
      <c r="D16" s="59"/>
      <c r="E16" s="59"/>
      <c r="F16" s="59"/>
      <c r="G16" s="59"/>
      <c r="H16" s="59"/>
      <c r="I16" s="59"/>
      <c r="J16" s="25"/>
    </row>
    <row r="17" spans="1:10" ht="60" customHeight="1">
      <c r="A17" s="13" t="s">
        <v>28</v>
      </c>
      <c r="B17" s="59">
        <v>70760.61200000001</v>
      </c>
      <c r="C17" s="59">
        <v>5</v>
      </c>
      <c r="D17" s="59"/>
      <c r="E17" s="59"/>
      <c r="F17" s="59">
        <v>47746.69833</v>
      </c>
      <c r="G17" s="59">
        <v>1.3</v>
      </c>
      <c r="H17" s="59"/>
      <c r="I17" s="59"/>
      <c r="J17" s="25" t="s">
        <v>67</v>
      </c>
    </row>
    <row r="18" spans="1:10" ht="20.25">
      <c r="A18" s="15" t="s">
        <v>29</v>
      </c>
      <c r="B18" s="19">
        <f>SUM(B20:B30)</f>
        <v>59099.020000000004</v>
      </c>
      <c r="C18" s="19">
        <f aca="true" t="shared" si="1" ref="C18:H18">SUM(C20:C30)</f>
        <v>0.149</v>
      </c>
      <c r="D18" s="19">
        <f t="shared" si="1"/>
        <v>254.39999999999998</v>
      </c>
      <c r="E18" s="19">
        <f t="shared" si="1"/>
        <v>0</v>
      </c>
      <c r="F18" s="19">
        <f t="shared" si="1"/>
        <v>56923.90407999999</v>
      </c>
      <c r="G18" s="19">
        <f t="shared" si="1"/>
        <v>0.3355</v>
      </c>
      <c r="H18" s="19">
        <f t="shared" si="1"/>
        <v>254.39999999999998</v>
      </c>
      <c r="I18" s="19">
        <v>0</v>
      </c>
      <c r="J18" s="25"/>
    </row>
    <row r="19" spans="1:10" ht="18.75">
      <c r="A19" s="12" t="s">
        <v>30</v>
      </c>
      <c r="B19" s="59"/>
      <c r="C19" s="59"/>
      <c r="D19" s="59"/>
      <c r="E19" s="59"/>
      <c r="F19" s="59"/>
      <c r="G19" s="59"/>
      <c r="H19" s="59"/>
      <c r="I19" s="59"/>
      <c r="J19" s="25"/>
    </row>
    <row r="20" spans="1:10" ht="81.75" customHeight="1">
      <c r="A20" s="13" t="s">
        <v>73</v>
      </c>
      <c r="B20" s="71">
        <v>2220.9</v>
      </c>
      <c r="C20" s="59"/>
      <c r="D20" s="59">
        <v>8</v>
      </c>
      <c r="E20" s="59"/>
      <c r="F20" s="59">
        <v>2189.1486</v>
      </c>
      <c r="G20" s="59">
        <v>0.014</v>
      </c>
      <c r="H20" s="59">
        <v>8</v>
      </c>
      <c r="I20" s="59"/>
      <c r="J20" s="25" t="s">
        <v>79</v>
      </c>
    </row>
    <row r="21" spans="1:10" ht="75">
      <c r="A21" s="13" t="s">
        <v>72</v>
      </c>
      <c r="B21" s="71">
        <v>1718.42</v>
      </c>
      <c r="C21" s="59"/>
      <c r="D21" s="59"/>
      <c r="E21" s="59"/>
      <c r="F21" s="59">
        <v>1715.114</v>
      </c>
      <c r="G21" s="59"/>
      <c r="H21" s="59"/>
      <c r="I21" s="59"/>
      <c r="J21" s="25" t="s">
        <v>79</v>
      </c>
    </row>
    <row r="22" spans="1:10" ht="18.75">
      <c r="A22" s="12" t="s">
        <v>31</v>
      </c>
      <c r="B22" s="59"/>
      <c r="C22" s="59"/>
      <c r="D22" s="59"/>
      <c r="E22" s="59"/>
      <c r="F22" s="59"/>
      <c r="G22" s="59"/>
      <c r="H22" s="59"/>
      <c r="I22" s="59"/>
      <c r="J22" s="25"/>
    </row>
    <row r="23" spans="1:10" ht="84.75" customHeight="1">
      <c r="A23" s="13" t="s">
        <v>74</v>
      </c>
      <c r="B23" s="59">
        <v>3679</v>
      </c>
      <c r="C23" s="59"/>
      <c r="D23" s="59">
        <v>13.1</v>
      </c>
      <c r="E23" s="59"/>
      <c r="F23" s="59">
        <v>3659.24597</v>
      </c>
      <c r="G23" s="59"/>
      <c r="H23" s="59">
        <v>13.1</v>
      </c>
      <c r="I23" s="59"/>
      <c r="J23" s="25" t="s">
        <v>79</v>
      </c>
    </row>
    <row r="24" spans="1:10" ht="18.75">
      <c r="A24" s="12" t="s">
        <v>32</v>
      </c>
      <c r="B24" s="59"/>
      <c r="C24" s="59"/>
      <c r="D24" s="59"/>
      <c r="E24" s="59"/>
      <c r="F24" s="59"/>
      <c r="G24" s="59"/>
      <c r="H24" s="59"/>
      <c r="I24" s="59"/>
      <c r="J24" s="25"/>
    </row>
    <row r="25" spans="1:10" ht="80.25" customHeight="1">
      <c r="A25" s="13" t="s">
        <v>71</v>
      </c>
      <c r="B25" s="59">
        <v>1861.13</v>
      </c>
      <c r="C25" s="59">
        <v>0.026</v>
      </c>
      <c r="D25" s="59">
        <v>10.5</v>
      </c>
      <c r="E25" s="59"/>
      <c r="F25" s="59">
        <v>1850.47565</v>
      </c>
      <c r="G25" s="59">
        <v>0.0255</v>
      </c>
      <c r="H25" s="59">
        <v>10.5</v>
      </c>
      <c r="I25" s="59"/>
      <c r="J25" s="25" t="s">
        <v>57</v>
      </c>
    </row>
    <row r="26" spans="1:10" ht="68.25" customHeight="1">
      <c r="A26" s="13" t="s">
        <v>75</v>
      </c>
      <c r="B26" s="59">
        <v>6554.2</v>
      </c>
      <c r="C26" s="59">
        <v>0.123</v>
      </c>
      <c r="D26" s="59">
        <v>10.1</v>
      </c>
      <c r="E26" s="59"/>
      <c r="F26" s="59">
        <v>6543.6886</v>
      </c>
      <c r="G26" s="59">
        <v>0.123</v>
      </c>
      <c r="H26" s="59">
        <v>10.1</v>
      </c>
      <c r="I26" s="59"/>
      <c r="J26" s="25" t="s">
        <v>57</v>
      </c>
    </row>
    <row r="27" spans="1:10" ht="59.25" customHeight="1">
      <c r="A27" s="13" t="s">
        <v>78</v>
      </c>
      <c r="B27" s="59">
        <v>3793.82</v>
      </c>
      <c r="C27" s="59"/>
      <c r="D27" s="59">
        <v>6</v>
      </c>
      <c r="E27" s="59"/>
      <c r="F27" s="59">
        <v>3774.06989</v>
      </c>
      <c r="G27" s="59">
        <v>0.039</v>
      </c>
      <c r="H27" s="59">
        <v>6</v>
      </c>
      <c r="I27" s="59"/>
      <c r="J27" s="25" t="s">
        <v>86</v>
      </c>
    </row>
    <row r="28" spans="1:10" ht="18.75">
      <c r="A28" s="12" t="s">
        <v>33</v>
      </c>
      <c r="B28" s="59"/>
      <c r="C28" s="59"/>
      <c r="D28" s="59"/>
      <c r="E28" s="59"/>
      <c r="F28" s="59"/>
      <c r="G28" s="59"/>
      <c r="H28" s="59"/>
      <c r="I28" s="59"/>
      <c r="J28" s="25"/>
    </row>
    <row r="29" spans="1:10" ht="80.25" customHeight="1">
      <c r="A29" s="30" t="s">
        <v>76</v>
      </c>
      <c r="B29" s="59">
        <v>280.9</v>
      </c>
      <c r="C29" s="59"/>
      <c r="D29" s="59"/>
      <c r="E29" s="59"/>
      <c r="F29" s="59">
        <v>280.88568</v>
      </c>
      <c r="G29" s="59"/>
      <c r="H29" s="59"/>
      <c r="I29" s="59"/>
      <c r="J29" s="25" t="s">
        <v>88</v>
      </c>
    </row>
    <row r="30" spans="1:10" ht="79.5" customHeight="1">
      <c r="A30" s="13" t="s">
        <v>77</v>
      </c>
      <c r="B30" s="59">
        <v>38990.65</v>
      </c>
      <c r="C30" s="59"/>
      <c r="D30" s="59">
        <v>206.7</v>
      </c>
      <c r="E30" s="59"/>
      <c r="F30" s="59">
        <v>36911.275689999995</v>
      </c>
      <c r="G30" s="59">
        <v>0.134</v>
      </c>
      <c r="H30" s="59">
        <v>206.7</v>
      </c>
      <c r="I30" s="59"/>
      <c r="J30" s="25" t="s">
        <v>60</v>
      </c>
    </row>
    <row r="31" spans="1:10" ht="44.25" customHeight="1">
      <c r="A31" s="29" t="s">
        <v>64</v>
      </c>
      <c r="B31" s="19">
        <f>B10+B11+B18</f>
        <v>300000</v>
      </c>
      <c r="C31" s="19">
        <f aca="true" t="shared" si="2" ref="C31:H31">C10+C11+C18</f>
        <v>16.639000000000003</v>
      </c>
      <c r="D31" s="19">
        <f t="shared" si="2"/>
        <v>254.39999999999998</v>
      </c>
      <c r="E31" s="19">
        <f t="shared" si="2"/>
        <v>0</v>
      </c>
      <c r="F31" s="19">
        <f t="shared" si="2"/>
        <v>268790.67686999997</v>
      </c>
      <c r="G31" s="19">
        <f t="shared" si="2"/>
        <v>11.025500000000001</v>
      </c>
      <c r="H31" s="19">
        <f t="shared" si="2"/>
        <v>254.39999999999998</v>
      </c>
      <c r="I31" s="19">
        <v>0</v>
      </c>
      <c r="J31" s="17">
        <v>0</v>
      </c>
    </row>
    <row r="32" spans="1:10" ht="26.25" customHeight="1">
      <c r="A32" s="72" t="s">
        <v>12</v>
      </c>
      <c r="B32" s="73"/>
      <c r="C32" s="73"/>
      <c r="D32" s="73"/>
      <c r="E32" s="73"/>
      <c r="F32" s="73"/>
      <c r="G32" s="73"/>
      <c r="H32" s="73"/>
      <c r="I32" s="73"/>
      <c r="J32" s="73"/>
    </row>
    <row r="33" spans="1:10" ht="18.75" customHeight="1">
      <c r="A33" s="88" t="s">
        <v>9</v>
      </c>
      <c r="B33" s="89"/>
      <c r="C33" s="89"/>
      <c r="D33" s="89"/>
      <c r="E33" s="89"/>
      <c r="F33" s="89"/>
      <c r="G33" s="89"/>
      <c r="H33" s="89"/>
      <c r="I33" s="89"/>
      <c r="J33" s="89"/>
    </row>
    <row r="34" spans="1:10" ht="78.75" customHeight="1">
      <c r="A34" s="41" t="s">
        <v>81</v>
      </c>
      <c r="B34" s="62">
        <v>24.285</v>
      </c>
      <c r="C34" s="38"/>
      <c r="D34" s="38"/>
      <c r="E34" s="38"/>
      <c r="F34" s="62">
        <v>24.285</v>
      </c>
      <c r="G34" s="38"/>
      <c r="H34" s="38"/>
      <c r="I34" s="48"/>
      <c r="J34" s="48"/>
    </row>
    <row r="35" spans="1:10" ht="79.5" customHeight="1">
      <c r="A35" s="41" t="s">
        <v>82</v>
      </c>
      <c r="B35" s="62">
        <v>197.091</v>
      </c>
      <c r="C35" s="38"/>
      <c r="D35" s="38"/>
      <c r="E35" s="38"/>
      <c r="F35" s="62">
        <v>197.091</v>
      </c>
      <c r="G35" s="38"/>
      <c r="H35" s="38"/>
      <c r="I35" s="48"/>
      <c r="J35" s="48"/>
    </row>
    <row r="36" spans="1:10" ht="86.25" customHeight="1">
      <c r="A36" s="41" t="s">
        <v>83</v>
      </c>
      <c r="B36" s="62">
        <v>101.998</v>
      </c>
      <c r="C36" s="38"/>
      <c r="D36" s="38"/>
      <c r="E36" s="38"/>
      <c r="F36" s="62">
        <v>101.998</v>
      </c>
      <c r="G36" s="38"/>
      <c r="H36" s="38"/>
      <c r="I36" s="48"/>
      <c r="J36" s="48"/>
    </row>
    <row r="37" spans="1:10" ht="80.25" customHeight="1">
      <c r="A37" s="49" t="s">
        <v>84</v>
      </c>
      <c r="B37" s="59">
        <v>125.75</v>
      </c>
      <c r="C37" s="59"/>
      <c r="D37" s="59"/>
      <c r="E37" s="63"/>
      <c r="F37" s="61">
        <v>125.717</v>
      </c>
      <c r="G37" s="38"/>
      <c r="H37" s="38"/>
      <c r="I37" s="45"/>
      <c r="J37" s="44"/>
    </row>
    <row r="38" spans="1:10" ht="87" customHeight="1">
      <c r="A38" s="49" t="s">
        <v>85</v>
      </c>
      <c r="B38" s="59">
        <v>159</v>
      </c>
      <c r="C38" s="59"/>
      <c r="D38" s="59"/>
      <c r="E38" s="63"/>
      <c r="F38" s="61">
        <v>159</v>
      </c>
      <c r="G38" s="38"/>
      <c r="H38" s="38"/>
      <c r="I38" s="48"/>
      <c r="J38" s="47"/>
    </row>
    <row r="39" spans="1:10" ht="37.5" customHeight="1">
      <c r="A39" s="16" t="s">
        <v>34</v>
      </c>
      <c r="B39" s="19">
        <v>583907.4020000001</v>
      </c>
      <c r="C39" s="19">
        <v>92.335</v>
      </c>
      <c r="D39" s="19">
        <v>0</v>
      </c>
      <c r="E39" s="19">
        <v>0</v>
      </c>
      <c r="F39" s="19">
        <v>566114.28115</v>
      </c>
      <c r="G39" s="19">
        <v>93.125</v>
      </c>
      <c r="H39" s="19">
        <v>0</v>
      </c>
      <c r="I39" s="10">
        <v>0</v>
      </c>
      <c r="J39" s="44"/>
    </row>
    <row r="40" spans="1:10" ht="22.5" customHeight="1">
      <c r="A40" s="12" t="s">
        <v>35</v>
      </c>
      <c r="B40" s="59"/>
      <c r="C40" s="64"/>
      <c r="D40" s="59"/>
      <c r="E40" s="63"/>
      <c r="F40" s="61"/>
      <c r="G40" s="38"/>
      <c r="H40" s="38"/>
      <c r="I40" s="45"/>
      <c r="J40" s="25"/>
    </row>
    <row r="41" spans="1:10" ht="80.25" customHeight="1">
      <c r="A41" s="13" t="s">
        <v>36</v>
      </c>
      <c r="B41" s="59">
        <v>68686.9</v>
      </c>
      <c r="C41" s="24">
        <v>6.887</v>
      </c>
      <c r="D41" s="59"/>
      <c r="E41" s="63"/>
      <c r="F41" s="61">
        <v>68686.9</v>
      </c>
      <c r="G41" s="62">
        <v>6.887</v>
      </c>
      <c r="H41" s="62"/>
      <c r="I41" s="32"/>
      <c r="J41" s="23" t="s">
        <v>61</v>
      </c>
    </row>
    <row r="42" spans="1:10" ht="23.25" customHeight="1">
      <c r="A42" s="12" t="s">
        <v>37</v>
      </c>
      <c r="B42" s="59"/>
      <c r="C42" s="24"/>
      <c r="D42" s="59"/>
      <c r="E42" s="63"/>
      <c r="F42" s="61"/>
      <c r="G42" s="62"/>
      <c r="H42" s="62"/>
      <c r="I42" s="32"/>
      <c r="J42" s="23"/>
    </row>
    <row r="43" spans="1:10" ht="97.5" customHeight="1">
      <c r="A43" s="13" t="s">
        <v>38</v>
      </c>
      <c r="B43" s="59">
        <v>68889.1</v>
      </c>
      <c r="C43" s="24">
        <v>10.978</v>
      </c>
      <c r="D43" s="59"/>
      <c r="E43" s="63"/>
      <c r="F43" s="61">
        <v>68836.02678</v>
      </c>
      <c r="G43" s="62">
        <v>10.978</v>
      </c>
      <c r="H43" s="62"/>
      <c r="I43" s="32"/>
      <c r="J43" s="23" t="s">
        <v>63</v>
      </c>
    </row>
    <row r="44" spans="1:10" ht="21.75" customHeight="1">
      <c r="A44" s="12" t="s">
        <v>32</v>
      </c>
      <c r="B44" s="59"/>
      <c r="C44" s="24"/>
      <c r="D44" s="59"/>
      <c r="E44" s="63"/>
      <c r="F44" s="61"/>
      <c r="G44" s="38"/>
      <c r="H44" s="38"/>
      <c r="I44" s="45"/>
      <c r="J44" s="23"/>
    </row>
    <row r="45" spans="1:10" ht="83.25" customHeight="1">
      <c r="A45" s="13" t="s">
        <v>39</v>
      </c>
      <c r="B45" s="59">
        <v>165</v>
      </c>
      <c r="C45" s="24"/>
      <c r="D45" s="59"/>
      <c r="E45" s="63"/>
      <c r="F45" s="61">
        <v>145.78503</v>
      </c>
      <c r="G45" s="38"/>
      <c r="H45" s="38"/>
      <c r="I45" s="45"/>
      <c r="J45" s="23"/>
    </row>
    <row r="46" spans="1:10" ht="80.25" customHeight="1">
      <c r="A46" s="13" t="s">
        <v>40</v>
      </c>
      <c r="B46" s="59">
        <v>20724.63</v>
      </c>
      <c r="C46" s="24">
        <v>9.465</v>
      </c>
      <c r="D46" s="59"/>
      <c r="E46" s="63"/>
      <c r="F46" s="61">
        <v>20724.62383</v>
      </c>
      <c r="G46" s="62">
        <v>9.465</v>
      </c>
      <c r="H46" s="62"/>
      <c r="I46" s="32"/>
      <c r="J46" s="23" t="s">
        <v>59</v>
      </c>
    </row>
    <row r="47" spans="1:10" ht="24" customHeight="1">
      <c r="A47" s="12" t="s">
        <v>33</v>
      </c>
      <c r="B47" s="59"/>
      <c r="C47" s="24"/>
      <c r="D47" s="59"/>
      <c r="E47" s="63"/>
      <c r="F47" s="61"/>
      <c r="G47" s="38"/>
      <c r="H47" s="38"/>
      <c r="I47" s="45"/>
      <c r="J47" s="23"/>
    </row>
    <row r="48" spans="1:10" ht="84" customHeight="1">
      <c r="A48" s="13" t="s">
        <v>41</v>
      </c>
      <c r="B48" s="59">
        <v>105903.9</v>
      </c>
      <c r="C48" s="24">
        <v>11</v>
      </c>
      <c r="D48" s="63"/>
      <c r="E48" s="63"/>
      <c r="F48" s="61">
        <v>104231.69534</v>
      </c>
      <c r="G48" s="62">
        <v>11.79</v>
      </c>
      <c r="H48" s="38"/>
      <c r="I48" s="45"/>
      <c r="J48" s="23" t="s">
        <v>66</v>
      </c>
    </row>
    <row r="49" spans="1:10" ht="58.5" customHeight="1">
      <c r="A49" s="13" t="s">
        <v>42</v>
      </c>
      <c r="B49" s="59">
        <v>5936.702</v>
      </c>
      <c r="C49" s="24">
        <v>1.69</v>
      </c>
      <c r="D49" s="63"/>
      <c r="E49" s="63"/>
      <c r="F49" s="61">
        <v>5936.7014</v>
      </c>
      <c r="G49" s="62">
        <v>1.69</v>
      </c>
      <c r="H49" s="62"/>
      <c r="I49" s="32"/>
      <c r="J49" s="23" t="s">
        <v>62</v>
      </c>
    </row>
    <row r="50" spans="1:10" ht="25.5" customHeight="1">
      <c r="A50" s="12" t="s">
        <v>43</v>
      </c>
      <c r="B50" s="59"/>
      <c r="C50" s="24"/>
      <c r="D50" s="63"/>
      <c r="E50" s="63"/>
      <c r="F50" s="61"/>
      <c r="G50" s="62"/>
      <c r="H50" s="62"/>
      <c r="I50" s="32"/>
      <c r="J50" s="23"/>
    </row>
    <row r="51" spans="1:10" ht="100.5" customHeight="1">
      <c r="A51" s="50" t="s">
        <v>44</v>
      </c>
      <c r="B51" s="59">
        <v>98827.496</v>
      </c>
      <c r="C51" s="24">
        <v>18.74</v>
      </c>
      <c r="D51" s="63"/>
      <c r="E51" s="63"/>
      <c r="F51" s="61">
        <v>98827.49582</v>
      </c>
      <c r="G51" s="62">
        <v>18.74</v>
      </c>
      <c r="H51" s="62"/>
      <c r="I51" s="32"/>
      <c r="J51" s="23" t="s">
        <v>58</v>
      </c>
    </row>
    <row r="52" spans="1:10" ht="77.25" customHeight="1">
      <c r="A52" s="13" t="s">
        <v>45</v>
      </c>
      <c r="B52" s="59">
        <v>70</v>
      </c>
      <c r="C52" s="24"/>
      <c r="D52" s="63"/>
      <c r="E52" s="63"/>
      <c r="F52" s="61">
        <v>51.636</v>
      </c>
      <c r="G52" s="38"/>
      <c r="H52" s="38"/>
      <c r="I52" s="45"/>
      <c r="J52" s="23"/>
    </row>
    <row r="53" spans="1:10" ht="103.5" customHeight="1">
      <c r="A53" s="50" t="s">
        <v>46</v>
      </c>
      <c r="B53" s="59">
        <v>38538.897</v>
      </c>
      <c r="C53" s="24">
        <v>10</v>
      </c>
      <c r="D53" s="63"/>
      <c r="E53" s="63"/>
      <c r="F53" s="61">
        <v>38538.89633</v>
      </c>
      <c r="G53" s="62">
        <v>10</v>
      </c>
      <c r="H53" s="62"/>
      <c r="I53" s="32"/>
      <c r="J53" s="23" t="s">
        <v>58</v>
      </c>
    </row>
    <row r="54" spans="1:10" ht="25.5" customHeight="1">
      <c r="A54" s="12" t="s">
        <v>47</v>
      </c>
      <c r="B54" s="59"/>
      <c r="C54" s="24"/>
      <c r="D54" s="63"/>
      <c r="E54" s="63"/>
      <c r="F54" s="59"/>
      <c r="G54" s="62"/>
      <c r="H54" s="62"/>
      <c r="I54" s="32"/>
      <c r="J54" s="23"/>
    </row>
    <row r="55" spans="1:10" ht="79.5" customHeight="1">
      <c r="A55" s="13" t="s">
        <v>48</v>
      </c>
      <c r="B55" s="59">
        <v>16821.409</v>
      </c>
      <c r="C55" s="24">
        <v>4.612</v>
      </c>
      <c r="D55" s="65"/>
      <c r="E55" s="65"/>
      <c r="F55" s="62">
        <v>16821.40826</v>
      </c>
      <c r="G55" s="62">
        <v>4.612</v>
      </c>
      <c r="H55" s="65"/>
      <c r="I55" s="31"/>
      <c r="J55" s="23" t="s">
        <v>62</v>
      </c>
    </row>
    <row r="56" spans="1:10" ht="24" customHeight="1">
      <c r="A56" s="12" t="s">
        <v>49</v>
      </c>
      <c r="B56" s="59"/>
      <c r="C56" s="24"/>
      <c r="D56" s="66"/>
      <c r="E56" s="66"/>
      <c r="F56" s="67"/>
      <c r="G56" s="67"/>
      <c r="H56" s="67"/>
      <c r="I56" s="33"/>
      <c r="J56" s="46"/>
    </row>
    <row r="57" spans="1:10" ht="83.25" customHeight="1">
      <c r="A57" s="13" t="s">
        <v>50</v>
      </c>
      <c r="B57" s="59">
        <v>31486.649</v>
      </c>
      <c r="C57" s="24">
        <v>7.953</v>
      </c>
      <c r="D57" s="38"/>
      <c r="E57" s="38"/>
      <c r="F57" s="61">
        <v>31486.64849</v>
      </c>
      <c r="G57" s="62">
        <v>7.953</v>
      </c>
      <c r="H57" s="62"/>
      <c r="I57" s="32"/>
      <c r="J57" s="23" t="s">
        <v>87</v>
      </c>
    </row>
    <row r="58" spans="1:10" ht="97.5" customHeight="1">
      <c r="A58" s="13" t="s">
        <v>65</v>
      </c>
      <c r="B58" s="59">
        <v>117305.989</v>
      </c>
      <c r="C58" s="24">
        <v>9.75</v>
      </c>
      <c r="D58" s="38"/>
      <c r="E58" s="38"/>
      <c r="F58" s="61">
        <v>101275.80566</v>
      </c>
      <c r="G58" s="62">
        <v>9.75</v>
      </c>
      <c r="H58" s="62"/>
      <c r="I58" s="32"/>
      <c r="J58" s="23" t="s">
        <v>58</v>
      </c>
    </row>
    <row r="59" spans="1:10" ht="19.5" customHeight="1">
      <c r="A59" s="12" t="s">
        <v>51</v>
      </c>
      <c r="B59" s="59"/>
      <c r="C59" s="24"/>
      <c r="D59" s="38"/>
      <c r="E59" s="38"/>
      <c r="F59" s="61"/>
      <c r="G59" s="38"/>
      <c r="H59" s="38"/>
      <c r="I59" s="45"/>
      <c r="J59" s="42"/>
    </row>
    <row r="60" spans="1:10" ht="65.25" customHeight="1">
      <c r="A60" s="13" t="s">
        <v>52</v>
      </c>
      <c r="B60" s="59">
        <v>10394.43</v>
      </c>
      <c r="C60" s="24">
        <v>1.26</v>
      </c>
      <c r="D60" s="38"/>
      <c r="E60" s="38"/>
      <c r="F60" s="61">
        <v>10394.42521</v>
      </c>
      <c r="G60" s="62">
        <v>1.26</v>
      </c>
      <c r="H60" s="62"/>
      <c r="I60" s="32"/>
      <c r="J60" s="23" t="s">
        <v>68</v>
      </c>
    </row>
    <row r="61" spans="1:10" ht="20.25" customHeight="1">
      <c r="A61" s="12" t="s">
        <v>69</v>
      </c>
      <c r="B61" s="59"/>
      <c r="C61" s="24"/>
      <c r="D61" s="38"/>
      <c r="E61" s="38"/>
      <c r="F61" s="61"/>
      <c r="G61" s="38"/>
      <c r="H61" s="38"/>
      <c r="I61" s="45"/>
      <c r="J61" s="23"/>
    </row>
    <row r="62" spans="1:10" ht="97.5" customHeight="1">
      <c r="A62" s="13" t="s">
        <v>70</v>
      </c>
      <c r="B62" s="59">
        <v>156.3</v>
      </c>
      <c r="C62" s="24"/>
      <c r="D62" s="38"/>
      <c r="E62" s="38"/>
      <c r="F62" s="61">
        <v>156.233</v>
      </c>
      <c r="G62" s="38"/>
      <c r="H62" s="38"/>
      <c r="I62" s="45"/>
      <c r="J62" s="23"/>
    </row>
    <row r="63" spans="1:10" ht="30.75" customHeight="1">
      <c r="A63" s="18" t="s">
        <v>53</v>
      </c>
      <c r="B63" s="68">
        <v>7552.5740000000005</v>
      </c>
      <c r="C63" s="68">
        <v>0</v>
      </c>
      <c r="D63" s="68">
        <v>53.7</v>
      </c>
      <c r="E63" s="68">
        <v>0</v>
      </c>
      <c r="F63" s="68">
        <v>7552.57337</v>
      </c>
      <c r="G63" s="68">
        <v>0</v>
      </c>
      <c r="H63" s="19">
        <v>53.7</v>
      </c>
      <c r="I63" s="10">
        <v>0</v>
      </c>
      <c r="J63" s="23"/>
    </row>
    <row r="64" spans="1:10" ht="24.75" customHeight="1">
      <c r="A64" s="12" t="s">
        <v>54</v>
      </c>
      <c r="B64" s="59"/>
      <c r="C64" s="69"/>
      <c r="D64" s="69"/>
      <c r="E64" s="69"/>
      <c r="F64" s="61"/>
      <c r="G64" s="38"/>
      <c r="H64" s="38"/>
      <c r="I64" s="36"/>
      <c r="J64" s="42"/>
    </row>
    <row r="65" spans="1:10" ht="61.5" customHeight="1">
      <c r="A65" s="13" t="s">
        <v>55</v>
      </c>
      <c r="B65" s="59">
        <v>3890.482</v>
      </c>
      <c r="C65" s="69"/>
      <c r="D65" s="64">
        <v>29.2</v>
      </c>
      <c r="E65" s="69"/>
      <c r="F65" s="59">
        <v>3890.482</v>
      </c>
      <c r="G65" s="38"/>
      <c r="H65" s="62">
        <v>29.2</v>
      </c>
      <c r="I65" s="32"/>
      <c r="J65" s="26" t="s">
        <v>57</v>
      </c>
    </row>
    <row r="66" spans="1:10" ht="25.5" customHeight="1">
      <c r="A66" s="12" t="s">
        <v>56</v>
      </c>
      <c r="B66" s="59"/>
      <c r="C66" s="69"/>
      <c r="D66" s="64"/>
      <c r="E66" s="69"/>
      <c r="F66" s="61"/>
      <c r="G66" s="38"/>
      <c r="H66" s="62"/>
      <c r="I66" s="32"/>
      <c r="J66" s="42"/>
    </row>
    <row r="67" spans="1:10" ht="67.5" customHeight="1">
      <c r="A67" s="13" t="s">
        <v>19</v>
      </c>
      <c r="B67" s="59">
        <v>3662.092</v>
      </c>
      <c r="C67" s="69"/>
      <c r="D67" s="64">
        <v>24.5</v>
      </c>
      <c r="E67" s="69"/>
      <c r="F67" s="61">
        <v>3662.09137</v>
      </c>
      <c r="G67" s="38"/>
      <c r="H67" s="62">
        <v>24.5</v>
      </c>
      <c r="I67" s="32"/>
      <c r="J67" s="27" t="s">
        <v>60</v>
      </c>
    </row>
    <row r="68" spans="1:10" ht="46.5" customHeight="1">
      <c r="A68" s="7" t="s">
        <v>14</v>
      </c>
      <c r="B68" s="9">
        <v>592068.1000000001</v>
      </c>
      <c r="C68" s="9">
        <v>92.335</v>
      </c>
      <c r="D68" s="9">
        <v>53.7</v>
      </c>
      <c r="E68" s="9">
        <v>0</v>
      </c>
      <c r="F68" s="9">
        <v>574274.9455200001</v>
      </c>
      <c r="G68" s="9">
        <v>93.125</v>
      </c>
      <c r="H68" s="9">
        <v>53.7</v>
      </c>
      <c r="I68" s="11">
        <v>0</v>
      </c>
      <c r="J68" s="35" t="s">
        <v>18</v>
      </c>
    </row>
    <row r="69" spans="1:10" ht="29.25" customHeight="1">
      <c r="A69" s="85" t="s">
        <v>16</v>
      </c>
      <c r="B69" s="86"/>
      <c r="C69" s="86"/>
      <c r="D69" s="86"/>
      <c r="E69" s="86"/>
      <c r="F69" s="86"/>
      <c r="G69" s="86"/>
      <c r="H69" s="86"/>
      <c r="I69" s="86"/>
      <c r="J69" s="86"/>
    </row>
    <row r="70" spans="1:10" ht="18.75" customHeight="1">
      <c r="A70" s="74" t="s">
        <v>9</v>
      </c>
      <c r="B70" s="82"/>
      <c r="C70" s="82"/>
      <c r="D70" s="82"/>
      <c r="E70" s="82"/>
      <c r="F70" s="82"/>
      <c r="G70" s="82"/>
      <c r="H70" s="82"/>
      <c r="I70" s="82"/>
      <c r="J70" s="82"/>
    </row>
    <row r="71" spans="1:10" ht="63.75" customHeight="1">
      <c r="A71" s="6" t="s">
        <v>20</v>
      </c>
      <c r="B71" s="61">
        <v>370000</v>
      </c>
      <c r="C71" s="8" t="s">
        <v>18</v>
      </c>
      <c r="D71" s="8" t="s">
        <v>18</v>
      </c>
      <c r="E71" s="8" t="s">
        <v>18</v>
      </c>
      <c r="F71" s="61">
        <v>370000</v>
      </c>
      <c r="G71" s="38" t="s">
        <v>18</v>
      </c>
      <c r="H71" s="38" t="s">
        <v>18</v>
      </c>
      <c r="I71" s="36" t="s">
        <v>18</v>
      </c>
      <c r="J71" s="35" t="s">
        <v>18</v>
      </c>
    </row>
    <row r="72" spans="1:10" ht="40.5" customHeight="1">
      <c r="A72" s="7" t="s">
        <v>17</v>
      </c>
      <c r="B72" s="9">
        <v>370000</v>
      </c>
      <c r="C72" s="34" t="s">
        <v>18</v>
      </c>
      <c r="D72" s="34" t="s">
        <v>18</v>
      </c>
      <c r="E72" s="34" t="s">
        <v>18</v>
      </c>
      <c r="F72" s="9">
        <v>370000</v>
      </c>
      <c r="G72" s="40" t="s">
        <v>18</v>
      </c>
      <c r="H72" s="40" t="s">
        <v>18</v>
      </c>
      <c r="I72" s="39" t="s">
        <v>18</v>
      </c>
      <c r="J72" s="43" t="s">
        <v>18</v>
      </c>
    </row>
    <row r="73" spans="1:10" ht="33" customHeight="1">
      <c r="A73" s="7" t="s">
        <v>10</v>
      </c>
      <c r="B73" s="9">
        <f>B31+B34+B35+B36+B37+B38+B39+B63+B72</f>
        <v>1262068.1</v>
      </c>
      <c r="C73" s="9">
        <f>C68+C31</f>
        <v>108.97399999999999</v>
      </c>
      <c r="D73" s="9">
        <f>D68+D31</f>
        <v>308.09999999999997</v>
      </c>
      <c r="E73" s="9">
        <f>E68+E31</f>
        <v>0</v>
      </c>
      <c r="F73" s="9">
        <f>F31+F34+F35+F36+F37+F38+F39+F63+F72</f>
        <v>1213065.6223900001</v>
      </c>
      <c r="G73" s="9">
        <f>G31+G34+G35+G36+G37+G38+G39+G63</f>
        <v>104.1505</v>
      </c>
      <c r="H73" s="9">
        <f>H31+H34+H35+H36+H37+H38+H39+H63</f>
        <v>308.09999999999997</v>
      </c>
      <c r="I73" s="11">
        <f>I31+I34+I35+I36+I37+I38+I39+I63</f>
        <v>0</v>
      </c>
      <c r="J73" s="43" t="s">
        <v>18</v>
      </c>
    </row>
    <row r="74" spans="1:10" ht="33" customHeight="1">
      <c r="A74" s="54"/>
      <c r="B74" s="55"/>
      <c r="C74" s="56"/>
      <c r="D74" s="56"/>
      <c r="E74" s="56"/>
      <c r="F74" s="55"/>
      <c r="G74" s="57"/>
      <c r="H74" s="57"/>
      <c r="I74" s="57"/>
      <c r="J74" s="58"/>
    </row>
    <row r="75" spans="6:9" ht="50.25" customHeight="1">
      <c r="F75" s="22"/>
      <c r="I75" s="22"/>
    </row>
    <row r="76" ht="18.75">
      <c r="A76" s="28"/>
    </row>
  </sheetData>
  <sheetProtection/>
  <mergeCells count="12">
    <mergeCell ref="A70:J70"/>
    <mergeCell ref="A8:J8"/>
    <mergeCell ref="A4:J4"/>
    <mergeCell ref="A69:J69"/>
    <mergeCell ref="J6:J7"/>
    <mergeCell ref="A33:J33"/>
    <mergeCell ref="A32:J32"/>
    <mergeCell ref="A9:J9"/>
    <mergeCell ref="A3:J3"/>
    <mergeCell ref="G6:I6"/>
    <mergeCell ref="C6:E6"/>
    <mergeCell ref="A6:A7"/>
  </mergeCells>
  <printOptions horizontalCentered="1" verticalCentered="1"/>
  <pageMargins left="0.1968503937007874" right="0.2362204724409449" top="0.03937007874015748" bottom="0.2362204724409449" header="0.03937007874015748" footer="0"/>
  <pageSetup fitToHeight="16" horizontalDpi="600" verticalDpi="600" orientation="landscape" paperSize="9" scale="60" r:id="rId1"/>
  <headerFooter alignWithMargins="0">
    <oddFooter>&amp;R&amp;P</oddFooter>
  </headerFooter>
  <rowBreaks count="3" manualBreakCount="3">
    <brk id="24" max="9" man="1"/>
    <brk id="38" max="9" man="1"/>
    <brk id="5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Корпорация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Цепелев</dc:creator>
  <cp:keywords/>
  <dc:description/>
  <cp:lastModifiedBy>Ольга</cp:lastModifiedBy>
  <cp:lastPrinted>2021-01-26T14:50:57Z</cp:lastPrinted>
  <dcterms:created xsi:type="dcterms:W3CDTF">1999-06-11T09:38:56Z</dcterms:created>
  <dcterms:modified xsi:type="dcterms:W3CDTF">2021-01-27T07:17:03Z</dcterms:modified>
  <cp:category/>
  <cp:version/>
  <cp:contentType/>
  <cp:contentStatus/>
</cp:coreProperties>
</file>